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65" windowWidth="23250" windowHeight="12570"/>
  </bookViews>
  <sheets>
    <sheet name="01.01.25" sheetId="15" r:id="rId1"/>
  </sheets>
  <definedNames>
    <definedName name="_xlnm.Print_Titles" localSheetId="0">'01.01.25'!$6:$7</definedName>
  </definedNames>
  <calcPr calcId="145621"/>
</workbook>
</file>

<file path=xl/calcChain.xml><?xml version="1.0" encoding="utf-8"?>
<calcChain xmlns="http://schemas.openxmlformats.org/spreadsheetml/2006/main">
  <c r="F29" i="15" l="1"/>
  <c r="H60" i="15"/>
  <c r="G60" i="15"/>
  <c r="D58" i="15"/>
  <c r="H57" i="15"/>
  <c r="G57" i="15"/>
  <c r="H56" i="15"/>
  <c r="G56" i="15"/>
  <c r="H55" i="15"/>
  <c r="G55" i="15"/>
  <c r="H54" i="15"/>
  <c r="G54" i="15"/>
  <c r="H53" i="15"/>
  <c r="G53" i="15"/>
  <c r="H52" i="15"/>
  <c r="G52" i="15"/>
  <c r="F51" i="15"/>
  <c r="G51" i="15" s="1"/>
  <c r="E51" i="15"/>
  <c r="H51" i="15" s="1"/>
  <c r="D51" i="15"/>
  <c r="H50" i="15"/>
  <c r="G50" i="15"/>
  <c r="H49" i="15"/>
  <c r="G49" i="15"/>
  <c r="F48" i="15"/>
  <c r="G48" i="15" s="1"/>
  <c r="E48" i="15"/>
  <c r="D48" i="15"/>
  <c r="H47" i="15"/>
  <c r="G47" i="15"/>
  <c r="H46" i="15"/>
  <c r="G46" i="15"/>
  <c r="H45" i="15"/>
  <c r="G45" i="15"/>
  <c r="H44" i="15"/>
  <c r="G44" i="15"/>
  <c r="H43" i="15"/>
  <c r="G43" i="15"/>
  <c r="F42" i="15"/>
  <c r="G42" i="15" s="1"/>
  <c r="E42" i="15"/>
  <c r="D42" i="15"/>
  <c r="H41" i="15"/>
  <c r="G41" i="15"/>
  <c r="H40" i="15"/>
  <c r="G40" i="15"/>
  <c r="H39" i="15"/>
  <c r="G39" i="15"/>
  <c r="H38" i="15"/>
  <c r="G38" i="15"/>
  <c r="H37" i="15"/>
  <c r="G37" i="15"/>
  <c r="H36" i="15"/>
  <c r="G36" i="15"/>
  <c r="F35" i="15"/>
  <c r="G35" i="15" s="1"/>
  <c r="E35" i="15"/>
  <c r="D35" i="15"/>
  <c r="H34" i="15"/>
  <c r="G34" i="15"/>
  <c r="H33" i="15"/>
  <c r="G33" i="15"/>
  <c r="F32" i="15"/>
  <c r="H32" i="15" s="1"/>
  <c r="E32" i="15"/>
  <c r="D32" i="15"/>
  <c r="H31" i="15"/>
  <c r="G31" i="15"/>
  <c r="H30" i="15"/>
  <c r="G30" i="15"/>
  <c r="H29" i="15"/>
  <c r="G29" i="15"/>
  <c r="E29" i="15"/>
  <c r="D29" i="15"/>
  <c r="H28" i="15"/>
  <c r="G28" i="15"/>
  <c r="H27" i="15"/>
  <c r="G27" i="15"/>
  <c r="H26" i="15"/>
  <c r="G26" i="15"/>
  <c r="H25" i="15"/>
  <c r="G25" i="15"/>
  <c r="F24" i="15"/>
  <c r="G24" i="15" s="1"/>
  <c r="E24" i="15"/>
  <c r="D24" i="15"/>
  <c r="H23" i="15"/>
  <c r="G23" i="15"/>
  <c r="H22" i="15"/>
  <c r="G22" i="15"/>
  <c r="H21" i="15"/>
  <c r="G21" i="15"/>
  <c r="F20" i="15"/>
  <c r="G20" i="15" s="1"/>
  <c r="E20" i="15"/>
  <c r="D20" i="15"/>
  <c r="H19" i="15"/>
  <c r="G19" i="15"/>
  <c r="H18" i="15"/>
  <c r="H17" i="15"/>
  <c r="G17" i="15"/>
  <c r="H16" i="15"/>
  <c r="G16" i="15"/>
  <c r="F15" i="15"/>
  <c r="H15" i="15" s="1"/>
  <c r="E15" i="15"/>
  <c r="D15" i="15"/>
  <c r="H14" i="15"/>
  <c r="G14" i="15"/>
  <c r="H13" i="15"/>
  <c r="G13" i="15"/>
  <c r="H12" i="15"/>
  <c r="G12" i="15"/>
  <c r="H11" i="15"/>
  <c r="G11" i="15"/>
  <c r="H10" i="15"/>
  <c r="G10" i="15"/>
  <c r="F9" i="15"/>
  <c r="E9" i="15"/>
  <c r="D9" i="15"/>
  <c r="H48" i="15" l="1"/>
  <c r="H42" i="15"/>
  <c r="H35" i="15"/>
  <c r="G32" i="15"/>
  <c r="H24" i="15"/>
  <c r="H20" i="15"/>
  <c r="E58" i="15"/>
  <c r="E61" i="15" s="1"/>
  <c r="E63" i="15" s="1"/>
  <c r="G15" i="15"/>
  <c r="F58" i="15"/>
  <c r="F61" i="15" s="1"/>
  <c r="G9" i="15"/>
  <c r="H9" i="15"/>
  <c r="D61" i="15"/>
  <c r="G58" i="15" l="1"/>
  <c r="F63" i="15"/>
  <c r="H58" i="15"/>
  <c r="G61" i="15"/>
  <c r="H61" i="15"/>
  <c r="D63" i="15"/>
</calcChain>
</file>

<file path=xl/sharedStrings.xml><?xml version="1.0" encoding="utf-8"?>
<sst xmlns="http://schemas.openxmlformats.org/spreadsheetml/2006/main" count="158" uniqueCount="97">
  <si>
    <t>Т.П.Зеленина</t>
  </si>
  <si>
    <t>Начальник Управления финансов</t>
  </si>
  <si>
    <t>Удельный вес расходов, формируемых программно-целевым методом (%)</t>
  </si>
  <si>
    <t>Справочно:</t>
  </si>
  <si>
    <t>Всего расходов</t>
  </si>
  <si>
    <t>Расходы по непрограммным направлениям деятельности</t>
  </si>
  <si>
    <t>0</t>
  </si>
  <si>
    <t>99</t>
  </si>
  <si>
    <t>Непрограммные направления деятельности</t>
  </si>
  <si>
    <t>Всего расходов по муниципальным программам</t>
  </si>
  <si>
    <t>2</t>
  </si>
  <si>
    <t>12</t>
  </si>
  <si>
    <t>Управление муниципальным имуществом</t>
  </si>
  <si>
    <t>1</t>
  </si>
  <si>
    <t>Управление муниципальным имуществом и земельными ресурсами</t>
  </si>
  <si>
    <t>Создание условий для реализации муниципальной программы</t>
  </si>
  <si>
    <t>6</t>
  </si>
  <si>
    <t>11</t>
  </si>
  <si>
    <t>5</t>
  </si>
  <si>
    <t>4</t>
  </si>
  <si>
    <t>Управление муниципальными финансами</t>
  </si>
  <si>
    <t>7</t>
  </si>
  <si>
    <t>10</t>
  </si>
  <si>
    <t>Информатизация в органах местного самоуправления</t>
  </si>
  <si>
    <t>Создание условий для государственной регистрации актов гражданского состояния (выполнение переданных полномочий)</t>
  </si>
  <si>
    <t>Архивное дело</t>
  </si>
  <si>
    <t>3</t>
  </si>
  <si>
    <t>Муниципальное управление</t>
  </si>
  <si>
    <t>Энергосбережение и повышение энергетической эффективности</t>
  </si>
  <si>
    <t>09</t>
  </si>
  <si>
    <t>08</t>
  </si>
  <si>
    <t>Охрана окружающей среды</t>
  </si>
  <si>
    <t>Содержание и развитие коммунальной инфраструктуры</t>
  </si>
  <si>
    <t>Содержание и развитие жилищного хозяйства</t>
  </si>
  <si>
    <t>Муниципальное хозяйство</t>
  </si>
  <si>
    <t>07</t>
  </si>
  <si>
    <t>Безопасность</t>
  </si>
  <si>
    <t>Создание условий для развития малого и среднего предпринимательства</t>
  </si>
  <si>
    <t>06</t>
  </si>
  <si>
    <t>Создание условий для устойчивого экономического развития</t>
  </si>
  <si>
    <t>Развитие сельского хозяйства и расширение рынка сельскохозяйственной продукции</t>
  </si>
  <si>
    <t>05</t>
  </si>
  <si>
    <t>Обеспечение жильем отдельных категорий граждан</t>
  </si>
  <si>
    <t>04</t>
  </si>
  <si>
    <t>Социальная поддержка семьи и детей</t>
  </si>
  <si>
    <t>Социальная поддержка населения</t>
  </si>
  <si>
    <t>03</t>
  </si>
  <si>
    <t>Организация досуга и предоставление услуг организаций культуры</t>
  </si>
  <si>
    <t>Организация библиотечного обслуживания населения</t>
  </si>
  <si>
    <t>Развитие культуры</t>
  </si>
  <si>
    <t>Создание условий для развития физической культуры и спорта</t>
  </si>
  <si>
    <t>02</t>
  </si>
  <si>
    <t>Организация отдыха детей в каникулярное время</t>
  </si>
  <si>
    <t>01</t>
  </si>
  <si>
    <t>Реализация молодежной политики в Сарапульском районе</t>
  </si>
  <si>
    <t>Развитие дополнительного образования детей</t>
  </si>
  <si>
    <t>Развитие общего образования</t>
  </si>
  <si>
    <t>Развитие дошкольного образования</t>
  </si>
  <si>
    <t>Развитие образования</t>
  </si>
  <si>
    <t>Муниципальные программы МО "Сарапульский район"</t>
  </si>
  <si>
    <t>уточненному</t>
  </si>
  <si>
    <t>утвержденному</t>
  </si>
  <si>
    <t>уточненный план</t>
  </si>
  <si>
    <t>утверждено по бюджету</t>
  </si>
  <si>
    <t>Пп</t>
  </si>
  <si>
    <t>П</t>
  </si>
  <si>
    <t>% выполнения плана к</t>
  </si>
  <si>
    <t>Исполнено на отчетную дату</t>
  </si>
  <si>
    <t xml:space="preserve">Наименование </t>
  </si>
  <si>
    <t>Код</t>
  </si>
  <si>
    <t>руб.</t>
  </si>
  <si>
    <t>и непрограммным направлениям деятельности</t>
  </si>
  <si>
    <t>исполнения расходов по муниципальным программам МО "Сарапульский район"</t>
  </si>
  <si>
    <t>Анализ</t>
  </si>
  <si>
    <t>Поддержка социально ориентированных некоммерческих организаций</t>
  </si>
  <si>
    <t xml:space="preserve">  Управление бюджетным процессом</t>
  </si>
  <si>
    <t>14</t>
  </si>
  <si>
    <t>15</t>
  </si>
  <si>
    <t>Совершенствование и развитие гражданской обороны, защиты населения и территорий от чрезвычайных ситуаций природного и техногенного характера на территории муниципального образования</t>
  </si>
  <si>
    <t>8</t>
  </si>
  <si>
    <t>Ведение централизованного бухгалтерского (бюджетного) учета и формирование бухгалтерской (бюджетной) отчетности в муниципальных учреждениях и органах местного самоуправления Сарапульского района</t>
  </si>
  <si>
    <t>Социальная поддержка отдельных категорий граждан</t>
  </si>
  <si>
    <t>16</t>
  </si>
  <si>
    <t>Комплексное развитие сельских территорий</t>
  </si>
  <si>
    <t xml:space="preserve">  Благоустройство</t>
  </si>
  <si>
    <t>17</t>
  </si>
  <si>
    <t>Формирование современной городской среды на территории Сарапульского района</t>
  </si>
  <si>
    <t>Территориальное развитие (градостроительство и землеустройство)</t>
  </si>
  <si>
    <t>Профилактика немедицинского потребления наркотиков и других психоактивных веществ</t>
  </si>
  <si>
    <t>Гармонизация межэтнических отношений и участие а профилактике экстремизма</t>
  </si>
  <si>
    <t>Укрепление общественного здоровья</t>
  </si>
  <si>
    <t>Создание условий для оказания медицинской помощи населению, профилактика заболеваний и формирование здорового образа жизни</t>
  </si>
  <si>
    <t>Управление и распоряжение земельными ресурсами</t>
  </si>
  <si>
    <t>Профилактика правонарушений на территории Сарапульского района</t>
  </si>
  <si>
    <t xml:space="preserve">  Развитие транспортной системы (организация транспортного обслуживания населения, развитие дорожного хозяйства) в Сарапульском районе </t>
  </si>
  <si>
    <t>Годовой план на 2024 год</t>
  </si>
  <si>
    <t>на 1 января 2025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</si>
</sst>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7" x14ac:knownFonts="1">
    <font>
      <sz val="11"/>
      <color theme="1"/>
      <name val="Calibri"/>
      <family val="2"/>
      <charset val="204"/>
      <scheme val="minor"/>
    </font>
    <font>
      <b/>
      <sz val="10"/>
      <color rgb="FF000000"/>
      <name val="Arial Cyr"/>
    </font>
    <font>
      <b/>
      <sz val="12"/>
      <color theme="1"/>
      <name val="PT Astra Serif"/>
      <family val="1"/>
      <charset val="204"/>
    </font>
    <font>
      <sz val="11"/>
      <color theme="1"/>
      <name val="PT Astra Serif"/>
      <family val="1"/>
      <charset val="204"/>
    </font>
    <font>
      <sz val="12"/>
      <color theme="1"/>
      <name val="PT Astra Serif"/>
      <family val="1"/>
      <charset val="204"/>
    </font>
    <font>
      <b/>
      <sz val="11"/>
      <color theme="1"/>
      <name val="PT Astra Serif"/>
      <family val="1"/>
      <charset val="204"/>
    </font>
    <font>
      <sz val="11"/>
      <name val="PT Astra Serif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164" fontId="1" fillId="2" borderId="7">
      <alignment horizontal="right" vertical="top" shrinkToFit="1"/>
    </xf>
  </cellStyleXfs>
  <cellXfs count="38">
    <xf numFmtId="0" fontId="0" fillId="0" borderId="0" xfId="0"/>
    <xf numFmtId="0" fontId="2" fillId="0" borderId="0" xfId="0" applyFont="1" applyAlignment="1">
      <alignment horizontal="center"/>
    </xf>
    <xf numFmtId="0" fontId="3" fillId="0" borderId="0" xfId="0" applyFont="1"/>
    <xf numFmtId="0" fontId="4" fillId="0" borderId="0" xfId="0" applyFont="1" applyAlignment="1">
      <alignment horizontal="center"/>
    </xf>
    <xf numFmtId="0" fontId="3" fillId="0" borderId="4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/>
    </xf>
    <xf numFmtId="0" fontId="5" fillId="0" borderId="1" xfId="0" applyFont="1" applyBorder="1" applyAlignment="1">
      <alignment horizontal="center" wrapText="1"/>
    </xf>
    <xf numFmtId="164" fontId="5" fillId="0" borderId="1" xfId="0" applyNumberFormat="1" applyFont="1" applyBorder="1" applyAlignment="1">
      <alignment horizontal="right"/>
    </xf>
    <xf numFmtId="9" fontId="5" fillId="0" borderId="1" xfId="0" applyNumberFormat="1" applyFont="1" applyBorder="1" applyAlignment="1">
      <alignment horizontal="right"/>
    </xf>
    <xf numFmtId="49" fontId="3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horizontal="left" wrapText="1"/>
    </xf>
    <xf numFmtId="164" fontId="3" fillId="0" borderId="1" xfId="0" applyNumberFormat="1" applyFont="1" applyBorder="1" applyAlignment="1">
      <alignment horizontal="right"/>
    </xf>
    <xf numFmtId="9" fontId="3" fillId="0" borderId="1" xfId="0" applyNumberFormat="1" applyFont="1" applyBorder="1" applyAlignment="1">
      <alignment horizontal="right"/>
    </xf>
    <xf numFmtId="49" fontId="3" fillId="3" borderId="1" xfId="0" applyNumberFormat="1" applyFont="1" applyFill="1" applyBorder="1" applyAlignment="1">
      <alignment horizontal="center"/>
    </xf>
    <xf numFmtId="0" fontId="3" fillId="3" borderId="1" xfId="0" applyFont="1" applyFill="1" applyBorder="1" applyAlignment="1">
      <alignment horizontal="left" wrapText="1"/>
    </xf>
    <xf numFmtId="164" fontId="3" fillId="3" borderId="1" xfId="0" applyNumberFormat="1" applyFont="1" applyFill="1" applyBorder="1" applyAlignment="1">
      <alignment horizontal="right"/>
    </xf>
    <xf numFmtId="9" fontId="3" fillId="3" borderId="1" xfId="0" applyNumberFormat="1" applyFont="1" applyFill="1" applyBorder="1" applyAlignment="1">
      <alignment horizontal="right"/>
    </xf>
    <xf numFmtId="0" fontId="5" fillId="0" borderId="1" xfId="0" applyFont="1" applyBorder="1" applyAlignment="1">
      <alignment horizontal="left" wrapText="1"/>
    </xf>
    <xf numFmtId="49" fontId="5" fillId="0" borderId="4" xfId="0" applyNumberFormat="1" applyFont="1" applyBorder="1" applyAlignment="1">
      <alignment horizontal="center" vertical="center"/>
    </xf>
    <xf numFmtId="49" fontId="5" fillId="0" borderId="3" xfId="0" applyNumberFormat="1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/>
    </xf>
    <xf numFmtId="164" fontId="6" fillId="0" borderId="1" xfId="0" applyNumberFormat="1" applyFont="1" applyBorder="1" applyAlignment="1">
      <alignment horizontal="right"/>
    </xf>
    <xf numFmtId="49" fontId="5" fillId="0" borderId="4" xfId="0" applyNumberFormat="1" applyFont="1" applyBorder="1" applyAlignment="1">
      <alignment horizontal="center"/>
    </xf>
    <xf numFmtId="49" fontId="5" fillId="0" borderId="3" xfId="0" applyNumberFormat="1" applyFont="1" applyBorder="1" applyAlignment="1">
      <alignment horizontal="center"/>
    </xf>
    <xf numFmtId="49" fontId="5" fillId="0" borderId="2" xfId="0" applyNumberFormat="1" applyFont="1" applyBorder="1" applyAlignment="1">
      <alignment horizontal="center"/>
    </xf>
    <xf numFmtId="49" fontId="3" fillId="0" borderId="0" xfId="0" applyNumberFormat="1" applyFont="1" applyBorder="1" applyAlignment="1">
      <alignment horizontal="center"/>
    </xf>
    <xf numFmtId="0" fontId="3" fillId="0" borderId="0" xfId="0" applyFont="1" applyBorder="1" applyAlignment="1">
      <alignment horizontal="left" wrapText="1"/>
    </xf>
    <xf numFmtId="164" fontId="3" fillId="0" borderId="0" xfId="0" applyNumberFormat="1" applyFont="1" applyBorder="1" applyAlignment="1">
      <alignment horizontal="right"/>
    </xf>
  </cellXfs>
  <cellStyles count="2">
    <cellStyle name="st32" xfId="1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5"/>
  <sheetViews>
    <sheetView tabSelected="1" topLeftCell="A27" workbookViewId="0">
      <selection activeCell="A27" sqref="A1:XFD1048576"/>
    </sheetView>
  </sheetViews>
  <sheetFormatPr defaultRowHeight="15" x14ac:dyDescent="0.25"/>
  <cols>
    <col min="1" max="1" width="4.140625" style="2" customWidth="1"/>
    <col min="2" max="2" width="4.7109375" style="2" customWidth="1"/>
    <col min="3" max="3" width="41.42578125" style="2" customWidth="1"/>
    <col min="4" max="4" width="12" style="2" customWidth="1"/>
    <col min="5" max="5" width="11.5703125" style="2" customWidth="1"/>
    <col min="6" max="6" width="12.42578125" style="2" customWidth="1"/>
    <col min="7" max="7" width="10.28515625" style="2" customWidth="1"/>
    <col min="8" max="8" width="9.140625" style="2" customWidth="1"/>
    <col min="9" max="16384" width="9.140625" style="2"/>
  </cols>
  <sheetData>
    <row r="1" spans="1:8" ht="15.75" x14ac:dyDescent="0.25">
      <c r="A1" s="1" t="s">
        <v>73</v>
      </c>
      <c r="B1" s="1"/>
      <c r="C1" s="1"/>
      <c r="D1" s="1"/>
      <c r="E1" s="1"/>
      <c r="F1" s="1"/>
      <c r="G1" s="1"/>
      <c r="H1" s="1"/>
    </row>
    <row r="2" spans="1:8" ht="15.75" x14ac:dyDescent="0.25">
      <c r="A2" s="1" t="s">
        <v>72</v>
      </c>
      <c r="B2" s="1"/>
      <c r="C2" s="1"/>
      <c r="D2" s="1"/>
      <c r="E2" s="1"/>
      <c r="F2" s="1"/>
      <c r="G2" s="1"/>
      <c r="H2" s="1"/>
    </row>
    <row r="3" spans="1:8" ht="15.75" x14ac:dyDescent="0.25">
      <c r="A3" s="1" t="s">
        <v>71</v>
      </c>
      <c r="B3" s="1"/>
      <c r="C3" s="1"/>
      <c r="D3" s="1"/>
      <c r="E3" s="1"/>
      <c r="F3" s="1"/>
      <c r="G3" s="1"/>
      <c r="H3" s="1"/>
    </row>
    <row r="4" spans="1:8" ht="15.75" x14ac:dyDescent="0.25">
      <c r="A4" s="1" t="s">
        <v>96</v>
      </c>
      <c r="B4" s="1"/>
      <c r="C4" s="1"/>
      <c r="D4" s="1"/>
      <c r="E4" s="1"/>
      <c r="F4" s="1"/>
      <c r="G4" s="1"/>
      <c r="H4" s="1"/>
    </row>
    <row r="5" spans="1:8" ht="15.75" x14ac:dyDescent="0.25">
      <c r="A5" s="3"/>
      <c r="B5" s="3"/>
      <c r="C5" s="3"/>
      <c r="D5" s="3"/>
      <c r="E5" s="3"/>
      <c r="F5" s="3"/>
      <c r="G5" s="3"/>
      <c r="H5" s="3" t="s">
        <v>70</v>
      </c>
    </row>
    <row r="6" spans="1:8" ht="28.9" customHeight="1" x14ac:dyDescent="0.25">
      <c r="A6" s="4" t="s">
        <v>69</v>
      </c>
      <c r="B6" s="5"/>
      <c r="C6" s="6" t="s">
        <v>68</v>
      </c>
      <c r="D6" s="7" t="s">
        <v>95</v>
      </c>
      <c r="E6" s="8"/>
      <c r="F6" s="6" t="s">
        <v>67</v>
      </c>
      <c r="G6" s="7" t="s">
        <v>66</v>
      </c>
      <c r="H6" s="8"/>
    </row>
    <row r="7" spans="1:8" ht="45" x14ac:dyDescent="0.25">
      <c r="A7" s="9" t="s">
        <v>65</v>
      </c>
      <c r="B7" s="9" t="s">
        <v>64</v>
      </c>
      <c r="C7" s="10"/>
      <c r="D7" s="11" t="s">
        <v>63</v>
      </c>
      <c r="E7" s="11" t="s">
        <v>62</v>
      </c>
      <c r="F7" s="10"/>
      <c r="G7" s="11" t="s">
        <v>61</v>
      </c>
      <c r="H7" s="11" t="s">
        <v>60</v>
      </c>
    </row>
    <row r="8" spans="1:8" ht="26.45" customHeight="1" x14ac:dyDescent="0.25">
      <c r="A8" s="12" t="s">
        <v>59</v>
      </c>
      <c r="B8" s="13"/>
      <c r="C8" s="13"/>
      <c r="D8" s="13"/>
      <c r="E8" s="13"/>
      <c r="F8" s="13"/>
      <c r="G8" s="13"/>
      <c r="H8" s="14"/>
    </row>
    <row r="9" spans="1:8" x14ac:dyDescent="0.25">
      <c r="A9" s="15" t="s">
        <v>53</v>
      </c>
      <c r="B9" s="15"/>
      <c r="C9" s="16" t="s">
        <v>58</v>
      </c>
      <c r="D9" s="17">
        <f>SUM(D10:D14)</f>
        <v>626044.5</v>
      </c>
      <c r="E9" s="17">
        <f>SUM(E10:E14)</f>
        <v>765917.4</v>
      </c>
      <c r="F9" s="17">
        <f>SUM(F10:F14)</f>
        <v>761271.9</v>
      </c>
      <c r="G9" s="18">
        <f t="shared" ref="G9:G58" si="0">F9/D9</f>
        <v>1.2160028560270078</v>
      </c>
      <c r="H9" s="18">
        <f t="shared" ref="H9:H58" si="1">F9/E9</f>
        <v>0.99393472455384879</v>
      </c>
    </row>
    <row r="10" spans="1:8" ht="16.899999999999999" customHeight="1" x14ac:dyDescent="0.25">
      <c r="A10" s="19" t="s">
        <v>53</v>
      </c>
      <c r="B10" s="19" t="s">
        <v>13</v>
      </c>
      <c r="C10" s="20" t="s">
        <v>57</v>
      </c>
      <c r="D10" s="21">
        <v>54898.6</v>
      </c>
      <c r="E10" s="21">
        <v>65254.5</v>
      </c>
      <c r="F10" s="21">
        <v>65207.4</v>
      </c>
      <c r="G10" s="22">
        <f t="shared" si="0"/>
        <v>1.1877789233240921</v>
      </c>
      <c r="H10" s="22">
        <f t="shared" si="1"/>
        <v>0.99927821069811285</v>
      </c>
    </row>
    <row r="11" spans="1:8" x14ac:dyDescent="0.25">
      <c r="A11" s="19" t="s">
        <v>53</v>
      </c>
      <c r="B11" s="19" t="s">
        <v>10</v>
      </c>
      <c r="C11" s="20" t="s">
        <v>56</v>
      </c>
      <c r="D11" s="21">
        <v>496973.6</v>
      </c>
      <c r="E11" s="21">
        <v>617952.80000000005</v>
      </c>
      <c r="F11" s="21">
        <v>614042.6</v>
      </c>
      <c r="G11" s="22">
        <f t="shared" si="0"/>
        <v>1.2355638206938959</v>
      </c>
      <c r="H11" s="22">
        <f t="shared" si="1"/>
        <v>0.99367233225579676</v>
      </c>
    </row>
    <row r="12" spans="1:8" ht="30" x14ac:dyDescent="0.25">
      <c r="A12" s="19" t="s">
        <v>53</v>
      </c>
      <c r="B12" s="19" t="s">
        <v>26</v>
      </c>
      <c r="C12" s="20" t="s">
        <v>55</v>
      </c>
      <c r="D12" s="21">
        <v>47633.5</v>
      </c>
      <c r="E12" s="21">
        <v>50467.8</v>
      </c>
      <c r="F12" s="21">
        <v>50450.9</v>
      </c>
      <c r="G12" s="22">
        <f t="shared" si="0"/>
        <v>1.0591474487493047</v>
      </c>
      <c r="H12" s="22">
        <f t="shared" si="1"/>
        <v>0.99966513301550686</v>
      </c>
    </row>
    <row r="13" spans="1:8" ht="30" x14ac:dyDescent="0.25">
      <c r="A13" s="19" t="s">
        <v>53</v>
      </c>
      <c r="B13" s="19" t="s">
        <v>19</v>
      </c>
      <c r="C13" s="20" t="s">
        <v>54</v>
      </c>
      <c r="D13" s="21">
        <v>9535</v>
      </c>
      <c r="E13" s="21">
        <v>13267.1</v>
      </c>
      <c r="F13" s="21">
        <v>13179.8</v>
      </c>
      <c r="G13" s="22">
        <f t="shared" si="0"/>
        <v>1.3822548505506029</v>
      </c>
      <c r="H13" s="22">
        <f t="shared" si="1"/>
        <v>0.99341981292068338</v>
      </c>
    </row>
    <row r="14" spans="1:8" ht="30" x14ac:dyDescent="0.25">
      <c r="A14" s="19" t="s">
        <v>53</v>
      </c>
      <c r="B14" s="19" t="s">
        <v>18</v>
      </c>
      <c r="C14" s="20" t="s">
        <v>15</v>
      </c>
      <c r="D14" s="21">
        <v>17003.8</v>
      </c>
      <c r="E14" s="21">
        <v>18975.2</v>
      </c>
      <c r="F14" s="21">
        <v>18391.2</v>
      </c>
      <c r="G14" s="22">
        <f t="shared" si="0"/>
        <v>1.0815935261529777</v>
      </c>
      <c r="H14" s="22">
        <f t="shared" si="1"/>
        <v>0.96922298579198107</v>
      </c>
    </row>
    <row r="15" spans="1:8" ht="26.25" customHeight="1" x14ac:dyDescent="0.25">
      <c r="A15" s="15" t="s">
        <v>51</v>
      </c>
      <c r="B15" s="15"/>
      <c r="C15" s="16" t="s">
        <v>90</v>
      </c>
      <c r="D15" s="17">
        <f>SUM(D16:D19)</f>
        <v>15799</v>
      </c>
      <c r="E15" s="17">
        <f>SUM(E16:E19)</f>
        <v>20378.8</v>
      </c>
      <c r="F15" s="17">
        <f>SUM(F16:F19)</f>
        <v>19718.5</v>
      </c>
      <c r="G15" s="18">
        <f t="shared" si="0"/>
        <v>1.2480853218558137</v>
      </c>
      <c r="H15" s="18">
        <f t="shared" si="1"/>
        <v>0.96759868098219726</v>
      </c>
    </row>
    <row r="16" spans="1:8" ht="30" x14ac:dyDescent="0.25">
      <c r="A16" s="19" t="s">
        <v>51</v>
      </c>
      <c r="B16" s="19" t="s">
        <v>13</v>
      </c>
      <c r="C16" s="20" t="s">
        <v>52</v>
      </c>
      <c r="D16" s="21">
        <v>2629</v>
      </c>
      <c r="E16" s="21">
        <v>2910</v>
      </c>
      <c r="F16" s="21">
        <v>2909.7</v>
      </c>
      <c r="G16" s="22">
        <f t="shared" si="0"/>
        <v>1.106770635222518</v>
      </c>
      <c r="H16" s="22">
        <f t="shared" si="1"/>
        <v>0.99989690721649482</v>
      </c>
    </row>
    <row r="17" spans="1:8" ht="30" x14ac:dyDescent="0.25">
      <c r="A17" s="19" t="s">
        <v>51</v>
      </c>
      <c r="B17" s="19" t="s">
        <v>10</v>
      </c>
      <c r="C17" s="20" t="s">
        <v>50</v>
      </c>
      <c r="D17" s="21">
        <v>13070</v>
      </c>
      <c r="E17" s="21">
        <v>17318.8</v>
      </c>
      <c r="F17" s="21">
        <v>16658.8</v>
      </c>
      <c r="G17" s="22">
        <f t="shared" si="0"/>
        <v>1.2745830145371078</v>
      </c>
      <c r="H17" s="22">
        <f t="shared" si="1"/>
        <v>0.96189112409635769</v>
      </c>
    </row>
    <row r="18" spans="1:8" ht="60" customHeight="1" x14ac:dyDescent="0.25">
      <c r="A18" s="19" t="s">
        <v>51</v>
      </c>
      <c r="B18" s="19" t="s">
        <v>26</v>
      </c>
      <c r="C18" s="20" t="s">
        <v>91</v>
      </c>
      <c r="D18" s="21"/>
      <c r="E18" s="21">
        <v>50</v>
      </c>
      <c r="F18" s="21">
        <v>50</v>
      </c>
      <c r="G18" s="22"/>
      <c r="H18" s="22">
        <f t="shared" si="1"/>
        <v>1</v>
      </c>
    </row>
    <row r="19" spans="1:8" ht="36.75" customHeight="1" x14ac:dyDescent="0.25">
      <c r="A19" s="19" t="s">
        <v>51</v>
      </c>
      <c r="B19" s="19" t="s">
        <v>19</v>
      </c>
      <c r="C19" s="20" t="s">
        <v>88</v>
      </c>
      <c r="D19" s="21">
        <v>100</v>
      </c>
      <c r="E19" s="21">
        <v>100</v>
      </c>
      <c r="F19" s="21">
        <v>100</v>
      </c>
      <c r="G19" s="22">
        <f t="shared" si="0"/>
        <v>1</v>
      </c>
      <c r="H19" s="22">
        <f t="shared" si="1"/>
        <v>1</v>
      </c>
    </row>
    <row r="20" spans="1:8" x14ac:dyDescent="0.25">
      <c r="A20" s="15" t="s">
        <v>46</v>
      </c>
      <c r="B20" s="15"/>
      <c r="C20" s="16" t="s">
        <v>49</v>
      </c>
      <c r="D20" s="17">
        <f>SUM(D21:D23)</f>
        <v>113030.8</v>
      </c>
      <c r="E20" s="17">
        <f>SUM(E21:E23)</f>
        <v>158469.70000000001</v>
      </c>
      <c r="F20" s="17">
        <f>SUM(F21:F23)</f>
        <v>157317.90000000002</v>
      </c>
      <c r="G20" s="18">
        <f t="shared" si="0"/>
        <v>1.3918144434968169</v>
      </c>
      <c r="H20" s="18">
        <f t="shared" si="1"/>
        <v>0.99273173357430478</v>
      </c>
    </row>
    <row r="21" spans="1:8" ht="30" x14ac:dyDescent="0.25">
      <c r="A21" s="19" t="s">
        <v>46</v>
      </c>
      <c r="B21" s="19" t="s">
        <v>13</v>
      </c>
      <c r="C21" s="20" t="s">
        <v>48</v>
      </c>
      <c r="D21" s="21">
        <v>16645.7</v>
      </c>
      <c r="E21" s="21">
        <v>21386.6</v>
      </c>
      <c r="F21" s="21">
        <v>21377.4</v>
      </c>
      <c r="G21" s="22">
        <f t="shared" si="0"/>
        <v>1.2842595985750074</v>
      </c>
      <c r="H21" s="22">
        <f t="shared" si="1"/>
        <v>0.9995698240954618</v>
      </c>
    </row>
    <row r="22" spans="1:8" ht="31.5" customHeight="1" x14ac:dyDescent="0.25">
      <c r="A22" s="19" t="s">
        <v>46</v>
      </c>
      <c r="B22" s="19" t="s">
        <v>10</v>
      </c>
      <c r="C22" s="20" t="s">
        <v>47</v>
      </c>
      <c r="D22" s="21">
        <v>71008.100000000006</v>
      </c>
      <c r="E22" s="21">
        <v>111689.9</v>
      </c>
      <c r="F22" s="21">
        <v>110686.3</v>
      </c>
      <c r="G22" s="22">
        <f t="shared" si="0"/>
        <v>1.5587841387109358</v>
      </c>
      <c r="H22" s="22">
        <f t="shared" si="1"/>
        <v>0.99101440685326081</v>
      </c>
    </row>
    <row r="23" spans="1:8" ht="30" x14ac:dyDescent="0.25">
      <c r="A23" s="19" t="s">
        <v>46</v>
      </c>
      <c r="B23" s="19" t="s">
        <v>19</v>
      </c>
      <c r="C23" s="20" t="s">
        <v>15</v>
      </c>
      <c r="D23" s="21">
        <v>25377</v>
      </c>
      <c r="E23" s="21">
        <v>25393.200000000001</v>
      </c>
      <c r="F23" s="21">
        <v>25254.2</v>
      </c>
      <c r="G23" s="22">
        <f t="shared" si="0"/>
        <v>0.99516097253418456</v>
      </c>
      <c r="H23" s="22">
        <f t="shared" si="1"/>
        <v>0.99452609359986133</v>
      </c>
    </row>
    <row r="24" spans="1:8" x14ac:dyDescent="0.25">
      <c r="A24" s="15" t="s">
        <v>43</v>
      </c>
      <c r="B24" s="15"/>
      <c r="C24" s="16" t="s">
        <v>45</v>
      </c>
      <c r="D24" s="17">
        <f>SUM(D25:D27)</f>
        <v>6586.4</v>
      </c>
      <c r="E24" s="17">
        <f t="shared" ref="E24:F24" si="2">SUM(E25:E27)</f>
        <v>9376.7000000000007</v>
      </c>
      <c r="F24" s="17">
        <f t="shared" si="2"/>
        <v>9376.4</v>
      </c>
      <c r="G24" s="18">
        <f t="shared" si="0"/>
        <v>1.4236001457548888</v>
      </c>
      <c r="H24" s="18">
        <f t="shared" si="1"/>
        <v>0.99996800580161449</v>
      </c>
    </row>
    <row r="25" spans="1:8" ht="21.75" customHeight="1" x14ac:dyDescent="0.25">
      <c r="A25" s="19" t="s">
        <v>43</v>
      </c>
      <c r="B25" s="19" t="s">
        <v>13</v>
      </c>
      <c r="C25" s="20" t="s">
        <v>44</v>
      </c>
      <c r="D25" s="21">
        <v>4555.3999999999996</v>
      </c>
      <c r="E25" s="21">
        <v>4404.6000000000004</v>
      </c>
      <c r="F25" s="21">
        <v>4404.3</v>
      </c>
      <c r="G25" s="22">
        <f t="shared" si="0"/>
        <v>0.96683057470255096</v>
      </c>
      <c r="H25" s="22">
        <f t="shared" si="1"/>
        <v>0.99993188938836663</v>
      </c>
    </row>
    <row r="26" spans="1:8" ht="30" x14ac:dyDescent="0.25">
      <c r="A26" s="19" t="s">
        <v>43</v>
      </c>
      <c r="B26" s="19" t="s">
        <v>10</v>
      </c>
      <c r="C26" s="20" t="s">
        <v>81</v>
      </c>
      <c r="D26" s="21">
        <v>2013</v>
      </c>
      <c r="E26" s="21">
        <v>2479.1999999999998</v>
      </c>
      <c r="F26" s="21">
        <v>2479.1999999999998</v>
      </c>
      <c r="G26" s="22">
        <f t="shared" si="0"/>
        <v>1.2315946348733233</v>
      </c>
      <c r="H26" s="22">
        <f t="shared" si="1"/>
        <v>1</v>
      </c>
    </row>
    <row r="27" spans="1:8" ht="30" x14ac:dyDescent="0.25">
      <c r="A27" s="19" t="s">
        <v>43</v>
      </c>
      <c r="B27" s="19" t="s">
        <v>26</v>
      </c>
      <c r="C27" s="20" t="s">
        <v>42</v>
      </c>
      <c r="D27" s="21">
        <v>18</v>
      </c>
      <c r="E27" s="21">
        <v>2492.9</v>
      </c>
      <c r="F27" s="21">
        <v>2492.9</v>
      </c>
      <c r="G27" s="22">
        <f t="shared" si="0"/>
        <v>138.49444444444444</v>
      </c>
      <c r="H27" s="22">
        <f t="shared" si="1"/>
        <v>1</v>
      </c>
    </row>
    <row r="28" spans="1:8" ht="48" customHeight="1" x14ac:dyDescent="0.25">
      <c r="A28" s="15" t="s">
        <v>41</v>
      </c>
      <c r="B28" s="15"/>
      <c r="C28" s="16" t="s">
        <v>40</v>
      </c>
      <c r="D28" s="17">
        <v>200</v>
      </c>
      <c r="E28" s="17">
        <v>200</v>
      </c>
      <c r="F28" s="17">
        <v>200</v>
      </c>
      <c r="G28" s="18">
        <f t="shared" si="0"/>
        <v>1</v>
      </c>
      <c r="H28" s="18">
        <f t="shared" si="1"/>
        <v>1</v>
      </c>
    </row>
    <row r="29" spans="1:8" ht="33.75" customHeight="1" x14ac:dyDescent="0.25">
      <c r="A29" s="15" t="s">
        <v>38</v>
      </c>
      <c r="B29" s="19"/>
      <c r="C29" s="16" t="s">
        <v>39</v>
      </c>
      <c r="D29" s="17">
        <f>SUM(D30:D31)</f>
        <v>1135</v>
      </c>
      <c r="E29" s="17">
        <f t="shared" ref="E29" si="3">SUM(E30:E31)</f>
        <v>1135</v>
      </c>
      <c r="F29" s="17">
        <f>SUM(F30:F31)</f>
        <v>1135</v>
      </c>
      <c r="G29" s="18">
        <f t="shared" si="0"/>
        <v>1</v>
      </c>
      <c r="H29" s="18">
        <f t="shared" si="1"/>
        <v>1</v>
      </c>
    </row>
    <row r="30" spans="1:8" ht="34.5" customHeight="1" x14ac:dyDescent="0.25">
      <c r="A30" s="19" t="s">
        <v>38</v>
      </c>
      <c r="B30" s="19" t="s">
        <v>13</v>
      </c>
      <c r="C30" s="20" t="s">
        <v>37</v>
      </c>
      <c r="D30" s="21">
        <v>50</v>
      </c>
      <c r="E30" s="21">
        <v>50</v>
      </c>
      <c r="F30" s="21">
        <v>50</v>
      </c>
      <c r="G30" s="22">
        <f t="shared" si="0"/>
        <v>1</v>
      </c>
      <c r="H30" s="22">
        <f t="shared" si="1"/>
        <v>1</v>
      </c>
    </row>
    <row r="31" spans="1:8" ht="34.5" customHeight="1" x14ac:dyDescent="0.25">
      <c r="A31" s="19" t="s">
        <v>38</v>
      </c>
      <c r="B31" s="19" t="s">
        <v>18</v>
      </c>
      <c r="C31" s="20" t="s">
        <v>74</v>
      </c>
      <c r="D31" s="21">
        <v>1085</v>
      </c>
      <c r="E31" s="21">
        <v>1085</v>
      </c>
      <c r="F31" s="21">
        <v>1085</v>
      </c>
      <c r="G31" s="22">
        <f t="shared" si="0"/>
        <v>1</v>
      </c>
      <c r="H31" s="22">
        <f t="shared" si="1"/>
        <v>1</v>
      </c>
    </row>
    <row r="32" spans="1:8" x14ac:dyDescent="0.25">
      <c r="A32" s="15" t="s">
        <v>35</v>
      </c>
      <c r="B32" s="15"/>
      <c r="C32" s="16" t="s">
        <v>36</v>
      </c>
      <c r="D32" s="17">
        <f>D33+D34</f>
        <v>240</v>
      </c>
      <c r="E32" s="17">
        <f t="shared" ref="E32:F32" si="4">E33+E34</f>
        <v>307.5</v>
      </c>
      <c r="F32" s="17">
        <f t="shared" si="4"/>
        <v>307.5</v>
      </c>
      <c r="G32" s="18">
        <f t="shared" si="0"/>
        <v>1.28125</v>
      </c>
      <c r="H32" s="18">
        <f t="shared" si="1"/>
        <v>1</v>
      </c>
    </row>
    <row r="33" spans="1:8" ht="31.5" customHeight="1" x14ac:dyDescent="0.25">
      <c r="A33" s="19" t="s">
        <v>35</v>
      </c>
      <c r="B33" s="19" t="s">
        <v>10</v>
      </c>
      <c r="C33" s="20" t="s">
        <v>93</v>
      </c>
      <c r="D33" s="21">
        <v>210</v>
      </c>
      <c r="E33" s="21">
        <v>277.5</v>
      </c>
      <c r="F33" s="21">
        <v>277.5</v>
      </c>
      <c r="G33" s="22">
        <f t="shared" si="0"/>
        <v>1.3214285714285714</v>
      </c>
      <c r="H33" s="22">
        <f t="shared" si="1"/>
        <v>1</v>
      </c>
    </row>
    <row r="34" spans="1:8" ht="27.75" customHeight="1" x14ac:dyDescent="0.25">
      <c r="A34" s="19" t="s">
        <v>35</v>
      </c>
      <c r="B34" s="19" t="s">
        <v>26</v>
      </c>
      <c r="C34" s="20" t="s">
        <v>89</v>
      </c>
      <c r="D34" s="21">
        <v>30</v>
      </c>
      <c r="E34" s="21">
        <v>30</v>
      </c>
      <c r="F34" s="21">
        <v>30</v>
      </c>
      <c r="G34" s="22">
        <f t="shared" si="0"/>
        <v>1</v>
      </c>
      <c r="H34" s="22">
        <f t="shared" si="1"/>
        <v>1</v>
      </c>
    </row>
    <row r="35" spans="1:8" x14ac:dyDescent="0.25">
      <c r="A35" s="15" t="s">
        <v>30</v>
      </c>
      <c r="B35" s="15"/>
      <c r="C35" s="16" t="s">
        <v>34</v>
      </c>
      <c r="D35" s="17">
        <f>SUM(D36:D40)</f>
        <v>23327.8</v>
      </c>
      <c r="E35" s="17">
        <f>SUM(E36:E40)</f>
        <v>49068.1</v>
      </c>
      <c r="F35" s="17">
        <f>SUM(F36:F40)</f>
        <v>42043.200000000004</v>
      </c>
      <c r="G35" s="18">
        <f t="shared" si="0"/>
        <v>1.8022788261216234</v>
      </c>
      <c r="H35" s="18">
        <f t="shared" si="1"/>
        <v>0.85683366586438048</v>
      </c>
    </row>
    <row r="36" spans="1:8" ht="30" x14ac:dyDescent="0.25">
      <c r="A36" s="19" t="s">
        <v>30</v>
      </c>
      <c r="B36" s="19" t="s">
        <v>13</v>
      </c>
      <c r="C36" s="20" t="s">
        <v>87</v>
      </c>
      <c r="D36" s="21">
        <v>300</v>
      </c>
      <c r="E36" s="21">
        <v>209</v>
      </c>
      <c r="F36" s="21">
        <v>209</v>
      </c>
      <c r="G36" s="22">
        <f t="shared" si="0"/>
        <v>0.69666666666666666</v>
      </c>
      <c r="H36" s="22">
        <f t="shared" si="1"/>
        <v>1</v>
      </c>
    </row>
    <row r="37" spans="1:8" ht="30" x14ac:dyDescent="0.25">
      <c r="A37" s="19" t="s">
        <v>30</v>
      </c>
      <c r="B37" s="19" t="s">
        <v>10</v>
      </c>
      <c r="C37" s="20" t="s">
        <v>33</v>
      </c>
      <c r="D37" s="21">
        <v>3367</v>
      </c>
      <c r="E37" s="21">
        <v>3540.8</v>
      </c>
      <c r="F37" s="21">
        <v>3398.7</v>
      </c>
      <c r="G37" s="22">
        <f t="shared" si="0"/>
        <v>1.0094149094149094</v>
      </c>
      <c r="H37" s="22">
        <f t="shared" si="1"/>
        <v>0.95986782647989144</v>
      </c>
    </row>
    <row r="38" spans="1:8" ht="30" x14ac:dyDescent="0.25">
      <c r="A38" s="19" t="s">
        <v>30</v>
      </c>
      <c r="B38" s="19" t="s">
        <v>26</v>
      </c>
      <c r="C38" s="20" t="s">
        <v>32</v>
      </c>
      <c r="D38" s="21">
        <v>10477.5</v>
      </c>
      <c r="E38" s="21">
        <v>16962.7</v>
      </c>
      <c r="F38" s="21">
        <v>16765.900000000001</v>
      </c>
      <c r="G38" s="22">
        <f t="shared" si="0"/>
        <v>1.6001813409687426</v>
      </c>
      <c r="H38" s="22">
        <f t="shared" si="1"/>
        <v>0.98839807341991548</v>
      </c>
    </row>
    <row r="39" spans="1:8" x14ac:dyDescent="0.25">
      <c r="A39" s="19" t="s">
        <v>30</v>
      </c>
      <c r="B39" s="19" t="s">
        <v>19</v>
      </c>
      <c r="C39" s="20" t="s">
        <v>31</v>
      </c>
      <c r="D39" s="21">
        <v>2071.5</v>
      </c>
      <c r="E39" s="21">
        <v>9562.5</v>
      </c>
      <c r="F39" s="21">
        <v>4062.7</v>
      </c>
      <c r="G39" s="22">
        <f t="shared" si="0"/>
        <v>1.9612358194545014</v>
      </c>
      <c r="H39" s="22">
        <f t="shared" si="1"/>
        <v>0.42485751633986923</v>
      </c>
    </row>
    <row r="40" spans="1:8" x14ac:dyDescent="0.25">
      <c r="A40" s="19" t="s">
        <v>30</v>
      </c>
      <c r="B40" s="19" t="s">
        <v>21</v>
      </c>
      <c r="C40" s="20" t="s">
        <v>84</v>
      </c>
      <c r="D40" s="21">
        <v>7111.8</v>
      </c>
      <c r="E40" s="21">
        <v>18793.099999999999</v>
      </c>
      <c r="F40" s="21">
        <v>17606.900000000001</v>
      </c>
      <c r="G40" s="22">
        <f t="shared" si="0"/>
        <v>2.4757304761101269</v>
      </c>
      <c r="H40" s="22">
        <f t="shared" si="1"/>
        <v>0.9368810893359798</v>
      </c>
    </row>
    <row r="41" spans="1:8" ht="29.25" x14ac:dyDescent="0.25">
      <c r="A41" s="15" t="s">
        <v>29</v>
      </c>
      <c r="B41" s="15"/>
      <c r="C41" s="16" t="s">
        <v>28</v>
      </c>
      <c r="D41" s="17">
        <v>927.9</v>
      </c>
      <c r="E41" s="17">
        <v>891.9</v>
      </c>
      <c r="F41" s="17">
        <v>891.9</v>
      </c>
      <c r="G41" s="18">
        <f t="shared" si="0"/>
        <v>0.96120271580989336</v>
      </c>
      <c r="H41" s="18">
        <f t="shared" si="1"/>
        <v>1</v>
      </c>
    </row>
    <row r="42" spans="1:8" x14ac:dyDescent="0.25">
      <c r="A42" s="15" t="s">
        <v>22</v>
      </c>
      <c r="B42" s="15"/>
      <c r="C42" s="16" t="s">
        <v>27</v>
      </c>
      <c r="D42" s="17">
        <f>SUM(D43:D47)</f>
        <v>100701.40000000001</v>
      </c>
      <c r="E42" s="17">
        <f>SUM(E43:E47)</f>
        <v>123742.30000000002</v>
      </c>
      <c r="F42" s="17">
        <f>SUM(F43:F47)</f>
        <v>122303.50000000001</v>
      </c>
      <c r="G42" s="18">
        <f t="shared" si="0"/>
        <v>1.2145163820959788</v>
      </c>
      <c r="H42" s="18">
        <f t="shared" si="1"/>
        <v>0.98837260985127962</v>
      </c>
    </row>
    <row r="43" spans="1:8" x14ac:dyDescent="0.25">
      <c r="A43" s="19" t="s">
        <v>22</v>
      </c>
      <c r="B43" s="19" t="s">
        <v>19</v>
      </c>
      <c r="C43" s="20" t="s">
        <v>25</v>
      </c>
      <c r="D43" s="21">
        <v>2565.5</v>
      </c>
      <c r="E43" s="21">
        <v>3335.7</v>
      </c>
      <c r="F43" s="21">
        <v>3265.7</v>
      </c>
      <c r="G43" s="22">
        <f t="shared" si="0"/>
        <v>1.2729292535568115</v>
      </c>
      <c r="H43" s="22">
        <f t="shared" si="1"/>
        <v>0.97901489942141084</v>
      </c>
    </row>
    <row r="44" spans="1:8" ht="46.5" customHeight="1" x14ac:dyDescent="0.25">
      <c r="A44" s="19" t="s">
        <v>22</v>
      </c>
      <c r="B44" s="19" t="s">
        <v>18</v>
      </c>
      <c r="C44" s="20" t="s">
        <v>24</v>
      </c>
      <c r="D44" s="21">
        <v>1433.3</v>
      </c>
      <c r="E44" s="21">
        <v>1433.3</v>
      </c>
      <c r="F44" s="21">
        <v>1433.3</v>
      </c>
      <c r="G44" s="22">
        <f t="shared" si="0"/>
        <v>1</v>
      </c>
      <c r="H44" s="22">
        <f t="shared" si="1"/>
        <v>1</v>
      </c>
    </row>
    <row r="45" spans="1:8" ht="30" x14ac:dyDescent="0.25">
      <c r="A45" s="19" t="s">
        <v>22</v>
      </c>
      <c r="B45" s="19" t="s">
        <v>16</v>
      </c>
      <c r="C45" s="20" t="s">
        <v>23</v>
      </c>
      <c r="D45" s="21">
        <v>500</v>
      </c>
      <c r="E45" s="21">
        <v>1068.0999999999999</v>
      </c>
      <c r="F45" s="21">
        <v>1068.0999999999999</v>
      </c>
      <c r="G45" s="22">
        <f t="shared" si="0"/>
        <v>2.1361999999999997</v>
      </c>
      <c r="H45" s="22">
        <f t="shared" si="1"/>
        <v>1</v>
      </c>
    </row>
    <row r="46" spans="1:8" ht="30" x14ac:dyDescent="0.25">
      <c r="A46" s="23" t="s">
        <v>22</v>
      </c>
      <c r="B46" s="23" t="s">
        <v>21</v>
      </c>
      <c r="C46" s="24" t="s">
        <v>15</v>
      </c>
      <c r="D46" s="25">
        <v>70472.600000000006</v>
      </c>
      <c r="E46" s="25">
        <v>88618.6</v>
      </c>
      <c r="F46" s="25">
        <v>87267.1</v>
      </c>
      <c r="G46" s="26">
        <f t="shared" si="0"/>
        <v>1.2383124788925057</v>
      </c>
      <c r="H46" s="26">
        <f t="shared" si="1"/>
        <v>0.98474925128584745</v>
      </c>
    </row>
    <row r="47" spans="1:8" ht="87.75" customHeight="1" x14ac:dyDescent="0.25">
      <c r="A47" s="19" t="s">
        <v>22</v>
      </c>
      <c r="B47" s="19" t="s">
        <v>79</v>
      </c>
      <c r="C47" s="20" t="s">
        <v>80</v>
      </c>
      <c r="D47" s="21">
        <v>25730</v>
      </c>
      <c r="E47" s="21">
        <v>29286.6</v>
      </c>
      <c r="F47" s="21">
        <v>29269.3</v>
      </c>
      <c r="G47" s="22">
        <f t="shared" si="0"/>
        <v>1.137555382821609</v>
      </c>
      <c r="H47" s="22">
        <f t="shared" si="1"/>
        <v>0.9994092861581747</v>
      </c>
    </row>
    <row r="48" spans="1:8" ht="29.25" x14ac:dyDescent="0.25">
      <c r="A48" s="15" t="s">
        <v>17</v>
      </c>
      <c r="B48" s="15"/>
      <c r="C48" s="16" t="s">
        <v>20</v>
      </c>
      <c r="D48" s="17">
        <f>SUM(D49:D50)</f>
        <v>11871</v>
      </c>
      <c r="E48" s="17">
        <f>SUM(E49:E50)</f>
        <v>9524.2999999999993</v>
      </c>
      <c r="F48" s="17">
        <f>SUM(F49:F50)</f>
        <v>9453</v>
      </c>
      <c r="G48" s="18">
        <f t="shared" si="0"/>
        <v>0.79631033611321711</v>
      </c>
      <c r="H48" s="18">
        <f t="shared" si="1"/>
        <v>0.99251388553489506</v>
      </c>
    </row>
    <row r="49" spans="1:8" ht="27.75" customHeight="1" x14ac:dyDescent="0.25">
      <c r="A49" s="19" t="s">
        <v>17</v>
      </c>
      <c r="B49" s="19" t="s">
        <v>13</v>
      </c>
      <c r="C49" s="20" t="s">
        <v>75</v>
      </c>
      <c r="D49" s="21">
        <v>5548</v>
      </c>
      <c r="E49" s="21">
        <v>91</v>
      </c>
      <c r="F49" s="21">
        <v>90.9</v>
      </c>
      <c r="G49" s="22">
        <f t="shared" si="0"/>
        <v>1.6384282624369143E-2</v>
      </c>
      <c r="H49" s="22">
        <f t="shared" si="1"/>
        <v>0.99890109890109902</v>
      </c>
    </row>
    <row r="50" spans="1:8" ht="30" x14ac:dyDescent="0.25">
      <c r="A50" s="19" t="s">
        <v>17</v>
      </c>
      <c r="B50" s="19" t="s">
        <v>26</v>
      </c>
      <c r="C50" s="20" t="s">
        <v>15</v>
      </c>
      <c r="D50" s="21">
        <v>6323</v>
      </c>
      <c r="E50" s="21">
        <v>9433.2999999999993</v>
      </c>
      <c r="F50" s="21">
        <v>9362.1</v>
      </c>
      <c r="G50" s="22">
        <f t="shared" si="0"/>
        <v>1.4806421002688597</v>
      </c>
      <c r="H50" s="22">
        <f t="shared" si="1"/>
        <v>0.99245227014936455</v>
      </c>
    </row>
    <row r="51" spans="1:8" ht="32.25" customHeight="1" x14ac:dyDescent="0.25">
      <c r="A51" s="15" t="s">
        <v>11</v>
      </c>
      <c r="B51" s="15"/>
      <c r="C51" s="16" t="s">
        <v>14</v>
      </c>
      <c r="D51" s="17">
        <f>SUM(D52:D53)</f>
        <v>6013.5999999999995</v>
      </c>
      <c r="E51" s="17">
        <f>SUM(E52:E53)</f>
        <v>7105.1</v>
      </c>
      <c r="F51" s="17">
        <f>SUM(F52:F53)</f>
        <v>6746.6</v>
      </c>
      <c r="G51" s="18">
        <f t="shared" si="0"/>
        <v>1.1218903818012507</v>
      </c>
      <c r="H51" s="18">
        <f t="shared" si="1"/>
        <v>0.94954328580878522</v>
      </c>
    </row>
    <row r="52" spans="1:8" ht="21" customHeight="1" x14ac:dyDescent="0.25">
      <c r="A52" s="19" t="s">
        <v>11</v>
      </c>
      <c r="B52" s="19" t="s">
        <v>13</v>
      </c>
      <c r="C52" s="20" t="s">
        <v>12</v>
      </c>
      <c r="D52" s="21">
        <v>4696.3999999999996</v>
      </c>
      <c r="E52" s="21">
        <v>5374</v>
      </c>
      <c r="F52" s="21">
        <v>5016.5</v>
      </c>
      <c r="G52" s="22">
        <f t="shared" si="0"/>
        <v>1.0681585895579593</v>
      </c>
      <c r="H52" s="22">
        <f t="shared" si="1"/>
        <v>0.9334759955340528</v>
      </c>
    </row>
    <row r="53" spans="1:8" ht="33" customHeight="1" x14ac:dyDescent="0.25">
      <c r="A53" s="19" t="s">
        <v>11</v>
      </c>
      <c r="B53" s="19" t="s">
        <v>10</v>
      </c>
      <c r="C53" s="20" t="s">
        <v>92</v>
      </c>
      <c r="D53" s="21">
        <v>1317.2</v>
      </c>
      <c r="E53" s="21">
        <v>1731.1</v>
      </c>
      <c r="F53" s="21">
        <v>1730.1</v>
      </c>
      <c r="G53" s="22">
        <f t="shared" si="0"/>
        <v>1.3134679623443668</v>
      </c>
      <c r="H53" s="22">
        <f t="shared" si="1"/>
        <v>0.99942233262087687</v>
      </c>
    </row>
    <row r="54" spans="1:8" ht="69.75" customHeight="1" x14ac:dyDescent="0.25">
      <c r="A54" s="15" t="s">
        <v>76</v>
      </c>
      <c r="B54" s="15"/>
      <c r="C54" s="16" t="s">
        <v>94</v>
      </c>
      <c r="D54" s="17">
        <v>90198.8</v>
      </c>
      <c r="E54" s="17">
        <v>137541.6</v>
      </c>
      <c r="F54" s="17">
        <v>130916.8</v>
      </c>
      <c r="G54" s="18">
        <f t="shared" si="0"/>
        <v>1.4514250743912336</v>
      </c>
      <c r="H54" s="18">
        <f t="shared" si="1"/>
        <v>0.95183420870485724</v>
      </c>
    </row>
    <row r="55" spans="1:8" ht="89.25" customHeight="1" x14ac:dyDescent="0.25">
      <c r="A55" s="15" t="s">
        <v>77</v>
      </c>
      <c r="B55" s="15"/>
      <c r="C55" s="16" t="s">
        <v>78</v>
      </c>
      <c r="D55" s="17">
        <v>4746</v>
      </c>
      <c r="E55" s="17">
        <v>6723</v>
      </c>
      <c r="F55" s="17">
        <v>6475.9</v>
      </c>
      <c r="G55" s="18">
        <f t="shared" si="0"/>
        <v>1.3644964180362409</v>
      </c>
      <c r="H55" s="18">
        <f t="shared" si="1"/>
        <v>0.96324557489216123</v>
      </c>
    </row>
    <row r="56" spans="1:8" ht="33.75" customHeight="1" x14ac:dyDescent="0.25">
      <c r="A56" s="15" t="s">
        <v>82</v>
      </c>
      <c r="B56" s="15"/>
      <c r="C56" s="16" t="s">
        <v>83</v>
      </c>
      <c r="D56" s="17">
        <v>972</v>
      </c>
      <c r="E56" s="17">
        <v>59963.8</v>
      </c>
      <c r="F56" s="17">
        <v>59915.8</v>
      </c>
      <c r="G56" s="18">
        <f t="shared" si="0"/>
        <v>61.641769547325104</v>
      </c>
      <c r="H56" s="18">
        <f t="shared" si="1"/>
        <v>0.99919951704194865</v>
      </c>
    </row>
    <row r="57" spans="1:8" ht="50.25" customHeight="1" x14ac:dyDescent="0.25">
      <c r="A57" s="15" t="s">
        <v>85</v>
      </c>
      <c r="B57" s="15"/>
      <c r="C57" s="16" t="s">
        <v>86</v>
      </c>
      <c r="D57" s="17">
        <v>5269.3</v>
      </c>
      <c r="E57" s="17">
        <v>5466.3</v>
      </c>
      <c r="F57" s="17">
        <v>5466.3</v>
      </c>
      <c r="G57" s="18">
        <f t="shared" si="0"/>
        <v>1.0373863701060861</v>
      </c>
      <c r="H57" s="18">
        <f t="shared" si="1"/>
        <v>1</v>
      </c>
    </row>
    <row r="58" spans="1:8" ht="30" customHeight="1" x14ac:dyDescent="0.25">
      <c r="A58" s="19"/>
      <c r="B58" s="19"/>
      <c r="C58" s="27" t="s">
        <v>9</v>
      </c>
      <c r="D58" s="17">
        <f>D9+D15+D20+D24+D28+D29+D32+D35+D41+D42+D48+D51+D54+D55+D56+D57</f>
        <v>1007063.5000000002</v>
      </c>
      <c r="E58" s="17">
        <f>E9+E15+E20+E24+E28+E29+E32+E35+E41+E42+E48+E51+E54+E55+E56+E57</f>
        <v>1355811.5000000005</v>
      </c>
      <c r="F58" s="17">
        <f>F9+F15+F20+F24+F28+F29+F32+F35+F41+F42+F48+F51+F54+F55+F56+F57</f>
        <v>1333540.2000000002</v>
      </c>
      <c r="G58" s="18">
        <f t="shared" si="0"/>
        <v>1.3241868064923412</v>
      </c>
      <c r="H58" s="18">
        <f t="shared" si="1"/>
        <v>0.98357345397940621</v>
      </c>
    </row>
    <row r="59" spans="1:8" ht="21" customHeight="1" x14ac:dyDescent="0.25">
      <c r="A59" s="28" t="s">
        <v>8</v>
      </c>
      <c r="B59" s="29"/>
      <c r="C59" s="29"/>
      <c r="D59" s="29"/>
      <c r="E59" s="29"/>
      <c r="F59" s="29"/>
      <c r="G59" s="29"/>
      <c r="H59" s="30"/>
    </row>
    <row r="60" spans="1:8" ht="30" x14ac:dyDescent="0.25">
      <c r="A60" s="19" t="s">
        <v>7</v>
      </c>
      <c r="B60" s="19" t="s">
        <v>6</v>
      </c>
      <c r="C60" s="20" t="s">
        <v>5</v>
      </c>
      <c r="D60" s="21">
        <v>6391.4</v>
      </c>
      <c r="E60" s="31">
        <v>26641.5</v>
      </c>
      <c r="F60" s="31">
        <v>25939</v>
      </c>
      <c r="G60" s="22">
        <f>F60/D60</f>
        <v>4.0584222549050288</v>
      </c>
      <c r="H60" s="22">
        <f>F60/E60</f>
        <v>0.97363136460034161</v>
      </c>
    </row>
    <row r="61" spans="1:8" x14ac:dyDescent="0.25">
      <c r="A61" s="19"/>
      <c r="B61" s="19"/>
      <c r="C61" s="27" t="s">
        <v>4</v>
      </c>
      <c r="D61" s="17">
        <f>D58+D60</f>
        <v>1013454.9000000003</v>
      </c>
      <c r="E61" s="17">
        <f t="shared" ref="E61:F61" si="5">E58+E60</f>
        <v>1382453.0000000005</v>
      </c>
      <c r="F61" s="17">
        <f t="shared" si="5"/>
        <v>1359479.2000000002</v>
      </c>
      <c r="G61" s="18">
        <f>F61/D61</f>
        <v>1.3414303882688809</v>
      </c>
      <c r="H61" s="18">
        <f>F61/E61</f>
        <v>0.98338185818975377</v>
      </c>
    </row>
    <row r="62" spans="1:8" x14ac:dyDescent="0.25">
      <c r="A62" s="32" t="s">
        <v>3</v>
      </c>
      <c r="B62" s="33"/>
      <c r="C62" s="33"/>
      <c r="D62" s="33"/>
      <c r="E62" s="33"/>
      <c r="F62" s="33"/>
      <c r="G62" s="33"/>
      <c r="H62" s="34"/>
    </row>
    <row r="63" spans="1:8" ht="33" customHeight="1" x14ac:dyDescent="0.25">
      <c r="A63" s="19"/>
      <c r="B63" s="19"/>
      <c r="C63" s="20" t="s">
        <v>2</v>
      </c>
      <c r="D63" s="21">
        <f>D58/D61*100</f>
        <v>99.369345394649528</v>
      </c>
      <c r="E63" s="21">
        <f>E58/E61*100</f>
        <v>98.072882043729521</v>
      </c>
      <c r="F63" s="21">
        <f>F58/F61*100</f>
        <v>98.091989932615377</v>
      </c>
      <c r="G63" s="21"/>
      <c r="H63" s="21"/>
    </row>
    <row r="64" spans="1:8" ht="33" customHeight="1" x14ac:dyDescent="0.25">
      <c r="A64" s="35"/>
      <c r="B64" s="35"/>
      <c r="C64" s="36"/>
      <c r="D64" s="37"/>
      <c r="E64" s="37"/>
      <c r="F64" s="37"/>
      <c r="G64" s="37"/>
      <c r="H64" s="37"/>
    </row>
    <row r="65" spans="3:6" x14ac:dyDescent="0.25">
      <c r="C65" s="2" t="s">
        <v>1</v>
      </c>
      <c r="F65" s="2" t="s">
        <v>0</v>
      </c>
    </row>
  </sheetData>
  <mergeCells count="12">
    <mergeCell ref="A8:H8"/>
    <mergeCell ref="A59:H59"/>
    <mergeCell ref="A62:H62"/>
    <mergeCell ref="A1:H1"/>
    <mergeCell ref="A2:H2"/>
    <mergeCell ref="A3:H3"/>
    <mergeCell ref="A4:H4"/>
    <mergeCell ref="A6:B6"/>
    <mergeCell ref="C6:C7"/>
    <mergeCell ref="D6:E6"/>
    <mergeCell ref="F6:F7"/>
    <mergeCell ref="G6:H6"/>
  </mergeCells>
  <pageMargins left="0.98425196850393704" right="0.59055118110236227" top="0.39370078740157483" bottom="0.39370078740157483" header="0.31496062992125984" footer="0.31496062992125984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01.01.25</vt:lpstr>
      <vt:lpstr>'01.01.25'!Заголовки_для_печати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Krasnoperova Olga</dc:creator>
  <cp:lastModifiedBy>Krasnoperova Olga</cp:lastModifiedBy>
  <cp:lastPrinted>2025-02-19T04:35:46Z</cp:lastPrinted>
  <dcterms:created xsi:type="dcterms:W3CDTF">2020-04-08T06:47:07Z</dcterms:created>
  <dcterms:modified xsi:type="dcterms:W3CDTF">2025-02-19T04:35:48Z</dcterms:modified>
</cp:coreProperties>
</file>