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120" yWindow="1245" windowWidth="18450" windowHeight="14955" activeTab="3"/>
  </bookViews>
  <sheets>
    <sheet name="Форма 1" sheetId="15" r:id="rId1"/>
    <sheet name="Форма 2" sheetId="16" r:id="rId2"/>
    <sheet name="Форма 3" sheetId="13" r:id="rId3"/>
    <sheet name="Форма 4" sheetId="7" r:id="rId4"/>
  </sheets>
  <definedNames>
    <definedName name="_xlnm.Print_Titles" localSheetId="2">'Форма 3'!$3:$3</definedName>
    <definedName name="_xlnm.Print_Area" localSheetId="2">'Форма 3'!$A$1:$I$4</definedName>
    <definedName name="_xlnm.Print_Area" localSheetId="3">'Форма 4'!$A$1:$K$1</definedName>
  </definedNames>
  <calcPr calcId="181029"/>
</workbook>
</file>

<file path=xl/calcChain.xml><?xml version="1.0" encoding="utf-8"?>
<calcChain xmlns="http://schemas.openxmlformats.org/spreadsheetml/2006/main">
  <c r="G48" i="16" l="1"/>
  <c r="F46" i="16"/>
  <c r="E46" i="16"/>
  <c r="E45" i="16" s="1"/>
  <c r="F35" i="16"/>
  <c r="E35" i="16"/>
  <c r="G28" i="16"/>
  <c r="F26" i="16"/>
  <c r="E26" i="16"/>
  <c r="E25" i="16" s="1"/>
  <c r="G19" i="16"/>
  <c r="G18" i="16"/>
  <c r="F16" i="16"/>
  <c r="F15" i="16" s="1"/>
  <c r="E16" i="16"/>
  <c r="E15" i="16"/>
  <c r="F9" i="16"/>
  <c r="E9" i="16"/>
  <c r="F8" i="16"/>
  <c r="F6" i="16" s="1"/>
  <c r="F5" i="16" s="1"/>
  <c r="E8" i="16"/>
  <c r="E6" i="16" s="1"/>
  <c r="P38" i="15"/>
  <c r="O38" i="15"/>
  <c r="P37" i="15"/>
  <c r="O37" i="15"/>
  <c r="N36" i="15"/>
  <c r="M36" i="15"/>
  <c r="L36" i="15"/>
  <c r="N35" i="15"/>
  <c r="P35" i="15" s="1"/>
  <c r="M35" i="15"/>
  <c r="L35" i="15"/>
  <c r="L33" i="15" s="1"/>
  <c r="N34" i="15"/>
  <c r="M34" i="15"/>
  <c r="L34" i="15"/>
  <c r="M33" i="15"/>
  <c r="M32" i="15" s="1"/>
  <c r="P31" i="15"/>
  <c r="O30" i="15"/>
  <c r="N30" i="15"/>
  <c r="N28" i="15" s="1"/>
  <c r="P28" i="15" s="1"/>
  <c r="M30" i="15"/>
  <c r="N29" i="15"/>
  <c r="M29" i="15"/>
  <c r="L29" i="15"/>
  <c r="M28" i="15"/>
  <c r="L28" i="15"/>
  <c r="P27" i="15"/>
  <c r="N26" i="15"/>
  <c r="M26" i="15"/>
  <c r="M25" i="15" s="1"/>
  <c r="L26" i="15"/>
  <c r="N25" i="15"/>
  <c r="L25" i="15"/>
  <c r="P24" i="15"/>
  <c r="P23" i="15"/>
  <c r="P22" i="15"/>
  <c r="P21" i="15"/>
  <c r="N20" i="15"/>
  <c r="M20" i="15"/>
  <c r="M18" i="15" s="1"/>
  <c r="L20" i="15"/>
  <c r="N18" i="15"/>
  <c r="L18" i="15"/>
  <c r="N17" i="15"/>
  <c r="M17" i="15"/>
  <c r="L17" i="15"/>
  <c r="N16" i="15"/>
  <c r="P16" i="15" s="1"/>
  <c r="M16" i="15"/>
  <c r="M7" i="15" s="1"/>
  <c r="L16" i="15"/>
  <c r="P13" i="15"/>
  <c r="O13" i="15"/>
  <c r="N12" i="15"/>
  <c r="M12" i="15"/>
  <c r="P12" i="15" s="1"/>
  <c r="L12" i="15"/>
  <c r="L11" i="15" s="1"/>
  <c r="N11" i="15"/>
  <c r="O18" i="15" l="1"/>
  <c r="P25" i="15"/>
  <c r="P17" i="15"/>
  <c r="P20" i="15"/>
  <c r="P26" i="15"/>
  <c r="P30" i="15"/>
  <c r="P34" i="15"/>
  <c r="G16" i="16"/>
  <c r="M11" i="15"/>
  <c r="M9" i="15" s="1"/>
  <c r="P11" i="15"/>
  <c r="L8" i="15"/>
  <c r="L32" i="15"/>
  <c r="M8" i="15"/>
  <c r="O12" i="15"/>
  <c r="P29" i="15"/>
  <c r="O34" i="15"/>
  <c r="P18" i="15"/>
  <c r="M15" i="15"/>
  <c r="N7" i="15"/>
  <c r="P7" i="15" s="1"/>
  <c r="N15" i="15"/>
  <c r="N8" i="15"/>
  <c r="L15" i="15"/>
  <c r="O15" i="15" s="1"/>
  <c r="O36" i="15"/>
  <c r="N9" i="15"/>
  <c r="P9" i="15" s="1"/>
  <c r="P36" i="15"/>
  <c r="G26" i="16"/>
  <c r="F25" i="16"/>
  <c r="G25" i="16" s="1"/>
  <c r="G15" i="16"/>
  <c r="G9" i="16"/>
  <c r="G8" i="16"/>
  <c r="G46" i="16"/>
  <c r="G6" i="16"/>
  <c r="E5" i="16"/>
  <c r="G5" i="16" s="1"/>
  <c r="F45" i="16"/>
  <c r="G45" i="16" s="1"/>
  <c r="L9" i="15"/>
  <c r="L6" i="15"/>
  <c r="O9" i="15"/>
  <c r="O35" i="15"/>
  <c r="M6" i="15"/>
  <c r="L7" i="15"/>
  <c r="O11" i="15"/>
  <c r="N33" i="15"/>
  <c r="P8" i="15" l="1"/>
  <c r="P15" i="15"/>
  <c r="O33" i="15"/>
  <c r="N6" i="15"/>
  <c r="P33" i="15"/>
  <c r="N32" i="15"/>
  <c r="O6" i="15" l="1"/>
  <c r="P6" i="15"/>
  <c r="P32" i="15"/>
  <c r="O32" i="15"/>
  <c r="O5" i="15" l="1"/>
  <c r="P5" i="15"/>
</calcChain>
</file>

<file path=xl/sharedStrings.xml><?xml version="1.0" encoding="utf-8"?>
<sst xmlns="http://schemas.openxmlformats.org/spreadsheetml/2006/main" count="763" uniqueCount="342">
  <si>
    <t>Срок выполнения</t>
  </si>
  <si>
    <t>Ожидаемый непосредственный результат</t>
  </si>
  <si>
    <t>1</t>
  </si>
  <si>
    <t>Код бюджетной классификации</t>
  </si>
  <si>
    <t>ГРБС</t>
  </si>
  <si>
    <t>Рз</t>
  </si>
  <si>
    <t>Пр</t>
  </si>
  <si>
    <t>ЦС</t>
  </si>
  <si>
    <t>ВР</t>
  </si>
  <si>
    <t>Оценка расходов, тыс. рублей</t>
  </si>
  <si>
    <t>Код аналитической программной классификации</t>
  </si>
  <si>
    <t>Пп</t>
  </si>
  <si>
    <t>ОМ</t>
  </si>
  <si>
    <t>М</t>
  </si>
  <si>
    <t>Всего</t>
  </si>
  <si>
    <t>Наименование муниципальной программы, подпрограммы, основного мероприятия, мероприятия</t>
  </si>
  <si>
    <t>МП</t>
  </si>
  <si>
    <t>Ответственный исполнитель, соисполнитель</t>
  </si>
  <si>
    <t>Расходы бюджета муниципального образования, тыс. рублей</t>
  </si>
  <si>
    <t>Наименование муниципальной программы, подпрограммы</t>
  </si>
  <si>
    <t>Наименование подпрограммы, основного мероприятия, мероприятия</t>
  </si>
  <si>
    <t>Исполнители</t>
  </si>
  <si>
    <t>Наименование муниципальное услуги (работы)</t>
  </si>
  <si>
    <t>Наименование  показателя</t>
  </si>
  <si>
    <t xml:space="preserve"> Ед. изм.</t>
  </si>
  <si>
    <t>Отчет об использовании бюджетных ассигнований бюджета муниципального образования "Сарапульский район" на реализацию муниципальной программы</t>
  </si>
  <si>
    <t>план на отчетный год</t>
  </si>
  <si>
    <t>план на отчетный период</t>
  </si>
  <si>
    <t>кассовое исполнение</t>
  </si>
  <si>
    <t>кассовые расходы, %</t>
  </si>
  <si>
    <t>к плану на отчетный год</t>
  </si>
  <si>
    <t>к плану на отчетный период</t>
  </si>
  <si>
    <t>фактические расходы на отчетную дату</t>
  </si>
  <si>
    <t>оценка расходов согласно муниципальной программе</t>
  </si>
  <si>
    <t>отношение фактических расходов к оценке расходов, %</t>
  </si>
  <si>
    <t>Отчет о расходах на реализацию муниципальной программы за счет всех источников финансирования</t>
  </si>
  <si>
    <t>Достигнутый результат</t>
  </si>
  <si>
    <t>Проблемы, возникшие в ходе реализации мероприятия</t>
  </si>
  <si>
    <t>факт по состоянию на конец отчетного периода</t>
  </si>
  <si>
    <t>% исполнения к плану на отчетный период</t>
  </si>
  <si>
    <t>% исполнения к плану на отчетный год</t>
  </si>
  <si>
    <t>Отчет о выполнении сводных показателей муниципальных заданий на оказание муниципальных услуг (выполнение работ)  (ГОДОВАЯ)</t>
  </si>
  <si>
    <t>5</t>
  </si>
  <si>
    <t>01</t>
  </si>
  <si>
    <t>10</t>
  </si>
  <si>
    <t>2</t>
  </si>
  <si>
    <t>3</t>
  </si>
  <si>
    <t>4</t>
  </si>
  <si>
    <t>02</t>
  </si>
  <si>
    <t>«Организация отдыха детей в каникулярное время»</t>
  </si>
  <si>
    <t>Мероприятия на оздоровление детей за счет родительской платы</t>
  </si>
  <si>
    <t>Управление образования</t>
  </si>
  <si>
    <t>Занятость детей в летний период на территории района</t>
  </si>
  <si>
    <t>Развитие физической культуры и спорта</t>
  </si>
  <si>
    <t xml:space="preserve">Создание условий для оказания медицинской помощи населению </t>
  </si>
  <si>
    <t>Предоставление БУЗ УР «Сарапульская РБ МЗ УР»  в безвозмездное пользование имущества, находящегося  в муниципальной собственности</t>
  </si>
  <si>
    <t xml:space="preserve">Проведение капитального ремонта подразделений ЛПУ Сарапульского района </t>
  </si>
  <si>
    <t>Формирование банка данных о наличии вакантных мест в БУЗ УР «Сарапульская  РБ МЗУР», посещение ИГМА, медицинских колледжей с целью привлечения выпускников для работы в районе</t>
  </si>
  <si>
    <t>Бесплатное предоставление в собственность земельных участков врачам и средним медицинским работникам для строительства жилья</t>
  </si>
  <si>
    <t xml:space="preserve">Организация профориентационной работы среди учащихся школ района на медицинские специальности </t>
  </si>
  <si>
    <t>Предоставление медицинским работникам  в первоочередном порядке льготных кредитов на строительство или приобретение жилья</t>
  </si>
  <si>
    <t>Организация и обеспечение граждан на территории МО «Сарапульский  район»  доступной и достоверной информацией, включающей в себя сведения о видах, объемах и условиях предоставления медицинской помощи, установленных Территориальной программой Госгарантий оказания бесплатной медицинской помощи</t>
  </si>
  <si>
    <t xml:space="preserve">Обеспечение бесплатной контрацепцией женщин фертильного возраста, оказавшихся в трудной жизненной ситуации  </t>
  </si>
  <si>
    <t>Оздоровление детей из малообеспеченных семей на условиях со финансирования в пришкольных лагерях</t>
  </si>
  <si>
    <t xml:space="preserve">Барьерная и акарицидная обработка территории учреждений образования, лечебно-профилактических учреждений района, прилегающих к лесным массивам </t>
  </si>
  <si>
    <t>Проведение заключительной дезинфекции в туберкулезных очагах</t>
  </si>
  <si>
    <t xml:space="preserve">Профилактика заболеваний и формирование здорового образа жизни </t>
  </si>
  <si>
    <t>Разработка и распространение памяток, буклетов по здоровому образу жизни и профилактике заболеваний</t>
  </si>
  <si>
    <t xml:space="preserve">Публикация ежемесячно странички Здоровья  в  газете города Сарапул и Сарапульского района «Красное Прикамье» по ЗОЖ, профилактике инфекционных и неинфекционных заболеваний </t>
  </si>
  <si>
    <t>Работа «Школ здоровья» для больных с хроническими заболеваниями,   с населением  «группы риска» на развитие хронических заболеваний</t>
  </si>
  <si>
    <t>Информирование населения об угрозе возникновения и возникновении эпидемии путем размещения соответствующей информации  в районных СМИ,  на официальном сайте  МО «Сарапульский  район»,  в местах массового пребывания людей</t>
  </si>
  <si>
    <t>Организация оздоровительно-информационных кампаний  и массовых акций, формирование здорового образа жизни, профилактика заболеваний: к Всемирному  Дню здоровья (7 апреля); к Всемирному Дню борьбы с туберкулезом (24 марта); международному Дню отказа от курения (16 ноября); Всемирному Дню борьбы со СПИДом (1 декабря); Всемирному Дню без табачного дыма (31 мая) и другие</t>
  </si>
  <si>
    <t>Проведение игр с элементами театрализации, часов ЗОЖ, книжных выставок, вечеров, бесед, лекций - бесед, тематических дискотек, музейных занятий по  формированию ЗОЖ</t>
  </si>
  <si>
    <t>Организация и проведение смотров- конкурсов «Самый здоровый детский сад», «Самый здоровый класс», «Самый спортивный класс»</t>
  </si>
  <si>
    <t xml:space="preserve">Проведение спортивных мероприятий под девизом «Спорт против табака, алкоголя и наркотиков» </t>
  </si>
  <si>
    <t xml:space="preserve">Администрация Муниципального образования  «Сарапульский  район»,
БУЗ УР
 « Сарапульская РБ МЗ УР»
</t>
  </si>
  <si>
    <t>Качественное медицинское обслуживание, удовлетворенность населения качеством медицинской помощи</t>
  </si>
  <si>
    <t>Привлечение молодых специалистов для преодоления кадрового дефицита в отрасли</t>
  </si>
  <si>
    <t>Улучшение информированности населения о предоставлении бесплатной медицинской помощи  в соответствии с территориальной программой государственных гарантий Удмуртской Республики</t>
  </si>
  <si>
    <t>Улучшение качества жизни граждан , снижение показателя абортов и нежеланной  беременности, сохранение репродуктивного здоровья женщин</t>
  </si>
  <si>
    <t>Улучшение качества жизни граждан,  увеличение числа здоровых детей</t>
  </si>
  <si>
    <t xml:space="preserve">Профилактика природно-очаговых инфекций , снижение числа больных с природно- очаговыми инфекциями </t>
  </si>
  <si>
    <t>Снижение заболеваемости туберкулезом в районе</t>
  </si>
  <si>
    <t>Санитарно-гигиеническое просвещение населения, профилактика заболеваний, рост числа здоровых граждан района.</t>
  </si>
  <si>
    <t xml:space="preserve">Информирование населения об угрозе возникновения или возникновении эпидемии </t>
  </si>
  <si>
    <t>Медико-санитарное просвещение населения</t>
  </si>
  <si>
    <t>Профориентация на медицинские специальности. Преодоления кадрового дефицита в отрасли</t>
  </si>
  <si>
    <t>Улучшение качества жизни граждан. Снижение заболеваемости и смертности населения</t>
  </si>
  <si>
    <t xml:space="preserve">1. Преодоления безответственного отношения общества в вопросах здорового образа жизни ,
2. усиление внимания к сбережению своего здоровья;
3. создание условий для устойчивого повышения состояния здоровья граждан,
4. формирование мотивации к ведению здорового образа жизни,
5. создание условий для вовлечения всех слоев населения к систематическим занятиям физкультурой и спортом,
6. популяризация культуры здорового питания,
7. внедрение спортивно-оздоровительных программ,
8. снижение числа пациентов, страдающих  алкоголизмом, наркоманией, курящих.
Рост числа здоровых граждан района.
</t>
  </si>
  <si>
    <t xml:space="preserve">Санитарно-гигиеническое просвещение и пропаганда ЗОЖ 
Рост числа здоровых граждан района.
</t>
  </si>
  <si>
    <t xml:space="preserve">Медицинское просвещение населения , улучшение состояния здоровья больных с хроническими заболеваниями и населения  «группы риска» на развитие хронических заболеваний
Снижение заболеваемости и смертности населения
</t>
  </si>
  <si>
    <t>Организация взаимодействия БУЗ УР «Сарапульская РБ МЗ УР» с  руководителями предприятий, организаций, учреждений всех форм собственности, расположенных на территории МО « Сарапульский  район» по вопросам диспансеризации, вакцинации, периодических и плановых медицинских осмотров и иных профилактических мероприятий</t>
  </si>
  <si>
    <t xml:space="preserve">Повышение уровня санитарно-гигиенических знаний населения, созданий условий для самореализации личности по сохранению и укреплению собственного здоровья
Снижение заболеваемости и смертности населения
</t>
  </si>
  <si>
    <t xml:space="preserve">Формирование здорового образа жизни у подрастающего поколения.
Рост числа здоровых граждан района.
</t>
  </si>
  <si>
    <t xml:space="preserve">Размещение информационного материала по профилактике заболеваний 
Формирование здорового образа жизни у подрастающего поколения .
Рост числа здоровых граждан района.
</t>
  </si>
  <si>
    <t xml:space="preserve">Формирование здорового образа жизни населения
Рост числа здоровых граждан района.
</t>
  </si>
  <si>
    <t xml:space="preserve">Подпрограмма 3 «Создание условий для оказания медицинской помощи населению, профилактика заболеваний и формирование здорового образа жизни»                                                         </t>
  </si>
  <si>
    <t>6</t>
  </si>
  <si>
    <t>7</t>
  </si>
  <si>
    <t>8</t>
  </si>
  <si>
    <t>9</t>
  </si>
  <si>
    <t>11</t>
  </si>
  <si>
    <t>12</t>
  </si>
  <si>
    <t xml:space="preserve">Администрация Муниципального образования  «Сарапульский  район»,
</t>
  </si>
  <si>
    <t xml:space="preserve">БУЗ УР
 «Сарапульская РБ МЗ УР»
</t>
  </si>
  <si>
    <t>Улучшение качества жизни граждан, Привлечение молодых специалистов для преодоления кадрового дефицита в отрасли</t>
  </si>
  <si>
    <t xml:space="preserve">БУЗ УР «Сарапульская РБ МЗ УР»; Управление образования
</t>
  </si>
  <si>
    <t xml:space="preserve">БУЗ УР «Сарапульская РБ МЗ УР»
</t>
  </si>
  <si>
    <t>Льготное лекарственное обеспечение граждан с бронхиальной астмой, психическими заболеваниями, онкологических больных, больных сахарным диабетом, детей до 3-х лет из малообеспеченных семей. Льготное  лекарственное  обеспечение  инвалидов, не отказавшихся от социального пакета;</t>
  </si>
  <si>
    <t xml:space="preserve">Управление культуры и молодежной политики
</t>
  </si>
  <si>
    <t xml:space="preserve">Администрация Муниципального образования  «Сарапульский  район»,
Управление образования
</t>
  </si>
  <si>
    <t xml:space="preserve">Администрация Муниципального образования  «Сарапульский  район»
</t>
  </si>
  <si>
    <t xml:space="preserve">Администрация Муниципального образования  «Сарапульский  район»,
БУЗ УР  «Сарапульская РБ МЗ УР»
</t>
  </si>
  <si>
    <t>Создание странички  «Здоровый Сарапульский район» на сайте БУЗ УР «Сарапульская  РБ МЗ УР»</t>
  </si>
  <si>
    <t xml:space="preserve">Администрация Муниципального образования  «Сарапульский  район»
</t>
  </si>
  <si>
    <t>Информация о видах, объмах, условиях предоставления медицинской помощи в рамках Территориальной программы государственных гарантий бесплатного оказания гражданам медицинской помощи размещена во всех структурных подразделениях учреждения и на официальном сайте.</t>
  </si>
  <si>
    <t>БУЗ УР «Сарапульская РБ МЗ УР» предоставлено в безвозмездное пользование имущество, находящегося  в муниципальной собственности.</t>
  </si>
  <si>
    <t xml:space="preserve">Увеличение охвата населения диспансеризацией, вакцинацией, периодическими и плановыми медицинскими осмотрами, налаживание эффективного межведомственного взаимодействия.
Снижение заболеваемости и смертности населения.
</t>
  </si>
  <si>
    <t>проводятся</t>
  </si>
  <si>
    <t>организовано</t>
  </si>
  <si>
    <t>В течении года</t>
  </si>
  <si>
    <t>Охват всех категорий детей различными  формами отдыха через лагеря и смены с дневным пребыванием детей в целях укрепления здоровья и развития творческого потенциала у учащихся; приобщение детей к занятиям физической культурой, спортом и туризмом.</t>
  </si>
  <si>
    <t>Софинансирование платы в загородные лагеря</t>
  </si>
  <si>
    <t>Организация деятельности лагерей с дневным пребыванием детей на базе образовательных учреждений района</t>
  </si>
  <si>
    <t>Организация деятельности профильных лагерей и смен на базе образовательных учреждений района</t>
  </si>
  <si>
    <t>Организация деятельности лагерей труда и отдыха на базе образовательных учреждений района</t>
  </si>
  <si>
    <t>Внедрение информационно-коммуникационных технологий по организации отдыха детей</t>
  </si>
  <si>
    <t>Обеспечение оперативного обмена информацией, широкого доступа населения к информации по вопросам отдыха, оздоровления и занятости детей.</t>
  </si>
  <si>
    <t>Информация размещена на официальном сайте управления образования, на официальных сайтах ОУ</t>
  </si>
  <si>
    <t>Размещение информационных материалов в печатных средствах массовой информации и интернет ресурсах, выпуск печатной продукции (буклеты, наклейки, методических рекомендаций, инструкций).</t>
  </si>
  <si>
    <t>Охват большего количества детей отдыхом, что скажется на более высоком оздоровительном эффекте.</t>
  </si>
  <si>
    <t>Создание условий для обеспечения полноценного отдыха и сбалансированного питания детей; возможности систематически заниматься творчеством, спортом, туризмом. Повышение творческой активности детей.</t>
  </si>
  <si>
    <t>Организация загородных лагерей</t>
  </si>
  <si>
    <t xml:space="preserve">подпрограмма 2 "Создание условий для развития физической культуры и спорта"  </t>
  </si>
  <si>
    <t xml:space="preserve">Проведение районных физкультурных и спортивных мероприятий, а также официальных  республиканских и всероссийских мероприятий на территории Сарапульского района. В том числе проведение спартакиады среди дошкольных образовательных учреждений, спартакиады среди общеобразовательных школ, а также спартакиады среди коллективов физической культуры муниципальных образований-поселений Сарапульского района"  Проведение  соревнований среди лиц с ограниченными возможностями </t>
  </si>
  <si>
    <t xml:space="preserve">Привлечение различных категорий населения к занятиям физической культурой и спортом путем участия в физкультурных и спортивных мероприятиях. </t>
  </si>
  <si>
    <t>Организация физкультурной и спортивной работы по месту жительства населения, в том числе с лицами с ограниченными возможностями и инвалидами</t>
  </si>
  <si>
    <t>Увеличение общей численности  населения  активно, занимающихся физической культурой и спортом, в том числе лиц с ограниченными возможностями и инвалидов.</t>
  </si>
  <si>
    <t>Реализация в полном объеме  запланированных  спортивных соревнований и мероприятий</t>
  </si>
  <si>
    <t xml:space="preserve">Реализация мероприятий по  выполнению Всероссийского физкультурно-спортивного комплекса "Готов к труду и обороне" среди различных групп населения  </t>
  </si>
  <si>
    <t xml:space="preserve">Повышение физической активности населения.
</t>
  </si>
  <si>
    <t>Мероприятия по пропаганде физической  культуры и спорта, здорового образа жизни</t>
  </si>
  <si>
    <t>Повышение   интереса  населения, особенно молодежи, к занятиям физической культурой и массовым спортом и ведению здорового образа жизни.</t>
  </si>
  <si>
    <t>Внедрение информационно-коммуникационных технологий по пропаганде здорового образа жизни и развитию физической культуры и спорта.</t>
  </si>
  <si>
    <t>Обеспечение оперативного обмена информацией, широкого доступа населения к информации по вопросам здорового образа жизни, развития физической культуры и спорта.</t>
  </si>
  <si>
    <t>Размещение информационно - пропагандистских материалов в печатных средствах массовой информации и интернет ресурсах, выпуск печатной продукции (буклеты, наклейки), организация наружной социальной  рекламы (баннеры, перетяжки)</t>
  </si>
  <si>
    <t>Формирование положительного имиджа занятий физической культурой и спортом, подкрепленное примером ведущих спортсменов, проявивших себя на республиканском  и российском уровне.</t>
  </si>
  <si>
    <t>Приобретение спортивно-технологического оборудования, инвентаря и экипировки для ведущих спортсменов района</t>
  </si>
  <si>
    <t>Мероприятия  по реконструкции и строительству спортивных объектов и сооружений</t>
  </si>
  <si>
    <t xml:space="preserve">Создание условий для обеспечения гражданам всех категорий, включая лиц с ограниченными возможностями и инвалидов, возможности систематически заниматься физической культурой и спортом. </t>
  </si>
  <si>
    <t>Участие спортсменов района, сборных команд Сарапульского района в официальных республиканских, всероссийских  физкультурных мероприятиях  и спортивных мероприятиях</t>
  </si>
  <si>
    <t>Повышение уровня физической подготовки и совершенствование спортивных навыков.</t>
  </si>
  <si>
    <t>Поощрительные выплаты тренерам, спортсменам и другим  специалистам за высокие спортивные результаты на республиканских и всероссийских спортивных соревнованиях</t>
  </si>
  <si>
    <t xml:space="preserve">БУЗ УР  «Сарапульская РБ МЗ УР»           Администрация Муниципального образования  «Сарапульский  район»
</t>
  </si>
  <si>
    <t>создана страничка в соцсетях</t>
  </si>
  <si>
    <t xml:space="preserve">Муниципальная программа  «Формирование здорового образа жизни  населения </t>
  </si>
  <si>
    <t xml:space="preserve">Отчет о выполнении основных мероприятий муниципальной программы </t>
  </si>
  <si>
    <t>Размещена  информация о спортивно-массовых мероприятиях в СМИ.</t>
  </si>
  <si>
    <t>Анансирование спортивных мероприятий через социальные сети, афиши, газеты.</t>
  </si>
  <si>
    <t>03</t>
  </si>
  <si>
    <t>07</t>
  </si>
  <si>
    <t>08</t>
  </si>
  <si>
    <t>320                   610</t>
  </si>
  <si>
    <t>02 1 03 0523 0</t>
  </si>
  <si>
    <t xml:space="preserve"> Создание условий для развития физической культуры и спорта</t>
  </si>
  <si>
    <t>02 2 01 6370 0</t>
  </si>
  <si>
    <t>110                                         240</t>
  </si>
  <si>
    <t>Выполнение муниципальными учреждениями муниципальных услуг, выполнение работ, финансовое обеспечение деятельности муниципальных учреждений</t>
  </si>
  <si>
    <t xml:space="preserve">02 2 01 6677 0                   02 2 01 6062 0 </t>
  </si>
  <si>
    <t>09</t>
  </si>
  <si>
    <t>04</t>
  </si>
  <si>
    <t xml:space="preserve">"Профилактика немедицинского потребления наркотиков и других психоактивных веществ" </t>
  </si>
  <si>
    <t> Разработка, утверждение и реализация календарных планов физкультурных мероприятий и спортивных мероприятий муниципального образования</t>
  </si>
  <si>
    <t>за 2021г.</t>
  </si>
  <si>
    <t xml:space="preserve">Проведение  месячника профориентационной работы среди учащихся школ района. </t>
  </si>
  <si>
    <t>Размещены статьи в газету по профилактике сердечно-сосудистых заболеваний,онкозаболеваний-7</t>
  </si>
  <si>
    <t>Проведение заседаний антинаркотической комиссии МО "Сарапульский район"</t>
  </si>
  <si>
    <t>Муниципальная подпрограмма  "Профилактика немедицинского потребления наркотиков и других психоактивных веществ"</t>
  </si>
  <si>
    <t>Организационные мероприятия</t>
  </si>
  <si>
    <t>Пополнение медиатеки (мини-библиотеки, видеотеки, фонотеки и т.д.) с целью оказания методической помощи организаторам профилактической работы</t>
  </si>
  <si>
    <t>Управление культуры и молодежной политики</t>
  </si>
  <si>
    <t>БУЗ УР «Сарапульская РБ МЗ УР»</t>
  </si>
  <si>
    <t>Профилактика распространения наркомании и связанных с ней правонарушений</t>
  </si>
  <si>
    <t>Организация взаимодействия Администрации МО с субъектами правоохранительной деятельности на территории МО в сфере борьбы с незаконным оборотом наркотиков</t>
  </si>
  <si>
    <t>Антитеррористическая комиссия Сарапульского района</t>
  </si>
  <si>
    <t>Разработка, изготовление, тиражирование демонстрационных материалов, пособий по профилактике злоупотребления ПАВ (в т.ч. электронных, аудио, видеоматериалов, демонстрирующих влияние ПАВ на организм человека)</t>
  </si>
  <si>
    <t>Сбор и анализ информации о состоянии наркоситуации в районе; взаимодействие и обмен информацией со службами, участвующими в профилактике наркомании</t>
  </si>
  <si>
    <t>ГУ Межмуниципальный МВД России «Сарапульский»;</t>
  </si>
  <si>
    <t xml:space="preserve">Подготовка и повышение квалификации кадров </t>
  </si>
  <si>
    <t>Организация и участие в выездных обучающих семинарах специалистов, работающих в области профилактики</t>
  </si>
  <si>
    <t>Увеличение количества специалистов, осуществляющих деятельность в сфере профилактики наркомании</t>
  </si>
  <si>
    <t>Организация профилактической работы</t>
  </si>
  <si>
    <t xml:space="preserve">Проведение мероприятий по профилактике асоциальных явлений в молодежной среде, в том числе: </t>
  </si>
  <si>
    <t>по информированию различных групп населения по вопросам профилактики наркомании</t>
  </si>
  <si>
    <t>по проведению профилактических мероприятий, приуроченных к:</t>
  </si>
  <si>
    <t xml:space="preserve"> Международному дню памяти умерших от СПИДа и ВИЧ</t>
  </si>
  <si>
    <t>Международному дню борьбы с наркоманией и наркобизнесом</t>
  </si>
  <si>
    <t>Международному дню борьбы со СПИДом</t>
  </si>
  <si>
    <t>Развитие массового спорта, как альтернативы асоциальному поведению в образовательных учреждениях.</t>
  </si>
  <si>
    <t>Проведение волонтерами района мероприятий по профилактике наркозависимости в рамках программ по развитию добровольческой деятельности</t>
  </si>
  <si>
    <t>Проведение районных и школьных антинаркотических акций и месячников</t>
  </si>
  <si>
    <t>Организация лекций и встреч со специалистами здравоохранения и Госнаркоконтроля в образовательных организациях и учреждениях культуры</t>
  </si>
  <si>
    <t>Работа кружков самодеятельного художественного творчества и клубов по интересам для детей и молодежи. Привлечение новых участников в детские, молодежные, физкультурно-оздоровительные кружки и клубы здорового образа жизни.</t>
  </si>
  <si>
    <t>Оформление информационных стендов «Уголок здоровья», «Что надо сделать, чтобы не стать наркоманом»</t>
  </si>
  <si>
    <t>Проведение в МБОУ мероприятий антинаркотической зависимости</t>
  </si>
  <si>
    <t>Правоохранительные меры по сокращению предложения</t>
  </si>
  <si>
    <t>Организация и проведение оперативно-профилактической операции «МАК»</t>
  </si>
  <si>
    <t>Организация и проведение информационной и разъяснительной работы с руководителями сельхозпредприятий и главами сельских поселений Сарапульского района в период подготовки и проведения оперативно-профилактической операции «МАК»</t>
  </si>
  <si>
    <t>Выявление несовершеннолетних, допускающих немедицинское употребление наркотических средств, психотропных или одурманивающих веществ, в том числе:</t>
  </si>
  <si>
    <t xml:space="preserve">- в рамках межведомственных профилактических мероприятий </t>
  </si>
  <si>
    <t>- в ходе проведения индивидуальной реабилитационной работы с подростками, состоящими на различных видах учета</t>
  </si>
  <si>
    <t xml:space="preserve">ГУ Межмуниципальный МВД России «Сарапульский»,
БУЗ УР «Сарапульская РБ МЗ УР»
</t>
  </si>
  <si>
    <t>ГУ Межмуниципальный МВД России «Сарапульский»</t>
  </si>
  <si>
    <t xml:space="preserve">ГУ Межмуниципальный МВД России «Сарапульский»,
Антитеррористическая комиссия Сарапульского района
</t>
  </si>
  <si>
    <t>Наркологическая медицинская помощь</t>
  </si>
  <si>
    <t>Консультирование населения района специалистами, психологами</t>
  </si>
  <si>
    <t>Организация и проведение акций по анонимному забору крови на ВИЧ-инфекцию</t>
  </si>
  <si>
    <t>Работа со СМИ.</t>
  </si>
  <si>
    <t xml:space="preserve">Регулярное освещение в средствах массовой информации материалов о состоянии распространения наркомании и мерах по борьбе с незаконным оборотом наркотиков, по разъяснению действующего законодательства. </t>
  </si>
  <si>
    <t xml:space="preserve">Тиражирование информационных материалов по профилактике наркомании </t>
  </si>
  <si>
    <t>Члены Антинаркотической  комиссии</t>
  </si>
  <si>
    <t>Формирование общественного мнения, направленного на негативное отношение к распространению и потреблению наркотиков</t>
  </si>
  <si>
    <t>20 консультаций</t>
  </si>
  <si>
    <t>10 встреч</t>
  </si>
  <si>
    <t>не выявлены</t>
  </si>
  <si>
    <t>не проводилась</t>
  </si>
  <si>
    <t>Информация размещается на официальных сайтах подведомственных организаций, группах в социальных сетях.</t>
  </si>
  <si>
    <t>не проводили</t>
  </si>
  <si>
    <t xml:space="preserve">Отдел культуры и молодежной политики,
Управление образования,
БУЗ УР «Сарапульская РБ МЗ УР»
</t>
  </si>
  <si>
    <t xml:space="preserve">Отдел культуры и молодежной политики,
Управление образования
</t>
  </si>
  <si>
    <t>В период проведения оперативно-профилактической операции «Мак-2022» сотрудниками Межмуниципального отдела МВД России «Сарапульский» проведены мероприятия по выявлению и ликвидации незаконных посевов запрещенных к возделыванию растений, содержащих наркотические средства, выявление очагов произрастания дикорастущих растений, содержащих наркотические средства, приняты незамедлительные меры к их уничтожению, при непосредственном участии глав муниципальных образований и общественности Сарапульского района. Выявлены 6 очагов произрастания дикорастущих растений, содержащих наркотические средства общей площадью 10023м.</t>
  </si>
  <si>
    <t xml:space="preserve">Информация размещается в группах социальных сетях в учреждениях культуры. </t>
  </si>
  <si>
    <t>МБУ "ФСК "Олимп"</t>
  </si>
  <si>
    <t xml:space="preserve">
Регулярно размещается информация в социальных сетях о прошедших спортивно-массовых мероприятиях  об участии спортсменов района на  соревнованиях различных уровней.
</t>
  </si>
  <si>
    <t>Ко+I13+A3:J14+A3:J11+A3:J14</t>
  </si>
  <si>
    <t>Разработка, утверждение и реализация программ лагерей всех типов</t>
  </si>
  <si>
    <t>2022 г.</t>
  </si>
  <si>
    <t xml:space="preserve">Соблюдение режима питания и жизнидеятельности в благоприятной окружающей среде при выполнении санитарно - гигиенических и санитарно - эпидемиологичесих требований: развитие творческого потенциала учащихся </t>
  </si>
  <si>
    <t>Реализация мероприятий, запланированных в программах  по организации отдыха детей</t>
  </si>
  <si>
    <t>Размещение профилактических меропиятий по пожарной безопасности, электробезопасности, дорожнойбезопасности, охране труда, технике безопасности</t>
  </si>
  <si>
    <t>Профилактика обеспечения безопасности в детских оздоровительных лагерях.</t>
  </si>
  <si>
    <t>За 2023 год проведено 4 заседания АНК, рассмотрено 20 вопросов.</t>
  </si>
  <si>
    <t xml:space="preserve">Управление культуры, спорта и  молодежной политики,
Управление образования,
БУЗ УР «Сарапульская РБ МЗ УР»
</t>
  </si>
  <si>
    <t xml:space="preserve">Управление культуры, спорта и  молодежной политики,,
Управление образования,
БУЗ УР «Сарапульская РБ МЗ УР»
</t>
  </si>
  <si>
    <t>Управление культуры, спорта и  молодежной политики, БУЗ УР «Сарапульская РБ МЗ УР»</t>
  </si>
  <si>
    <t>Управление культуры, спорта и  молодежной политики,, БУЗ УР «Сарапульская РБ МЗ УР»</t>
  </si>
  <si>
    <t xml:space="preserve">Управление культуры, спорта и  молодежной политики,
Управление образования
</t>
  </si>
  <si>
    <t>Управление культуры, спорта и  молодежной политики,</t>
  </si>
  <si>
    <t>Укрепление общественного здоровья</t>
  </si>
  <si>
    <t>Управление образования АМО «Муниципальный округ Сарапульский район»</t>
  </si>
  <si>
    <t>Администрация МО "Муниципальный округ  Сарапульский район"</t>
  </si>
  <si>
    <t>Управление культуры, спорта и молодежной политики АМО "Муниципальный округ  Сарапульский район"</t>
  </si>
  <si>
    <t>07  07</t>
  </si>
  <si>
    <t>07 09</t>
  </si>
  <si>
    <t>07 07</t>
  </si>
  <si>
    <t>02103 0523 0   02103 6142 0   02103 S142 0 02103S5230</t>
  </si>
  <si>
    <t>Администрация МО "Муниципальный округ Сарапульский район"</t>
  </si>
  <si>
    <t>Развитие масовой физической культуры и спорта</t>
  </si>
  <si>
    <t xml:space="preserve">  02 2 01 6373 0</t>
  </si>
  <si>
    <t>Развитие инфраструктуры и модернизация объектов в сфере физической культуры и спорта</t>
  </si>
  <si>
    <t xml:space="preserve">Бюджетные инвестиции в объекты капитального строительства государственной (муниципальной) собственности </t>
  </si>
  <si>
    <t>02203 6018 0    02203 6330 0   02203 6014 0   02203 6280 0</t>
  </si>
  <si>
    <t>Профилактика заболеваний и формирование здорового образа жизни</t>
  </si>
  <si>
    <t>Мероприятие по популяризации здорового образа жизни</t>
  </si>
  <si>
    <t>0230261500</t>
  </si>
  <si>
    <t>0240361430</t>
  </si>
  <si>
    <t xml:space="preserve">Источник финансирования </t>
  </si>
  <si>
    <t xml:space="preserve">Всего </t>
  </si>
  <si>
    <t>Бюджет Сарапульского района</t>
  </si>
  <si>
    <t>В том числе:</t>
  </si>
  <si>
    <t>Собственные средства Сарапульского района</t>
  </si>
  <si>
    <t>Субсидии из бюджета Удмуртской Республики</t>
  </si>
  <si>
    <t>Субвенции из бюджета Удмуртской Республики</t>
  </si>
  <si>
    <t>Субвенции из бюджетов поселений</t>
  </si>
  <si>
    <t>Бюджеты поселений, входящих в состав Сарапульского района</t>
  </si>
  <si>
    <t>Средства родителей (законных представителей)</t>
  </si>
  <si>
    <t xml:space="preserve">Иные источники </t>
  </si>
  <si>
    <t xml:space="preserve">«Организация отдыха детей в каникулярное время» </t>
  </si>
  <si>
    <t xml:space="preserve">«Создание условий для развития физической культуры и спорта» </t>
  </si>
  <si>
    <t>«Создание условий для оказания медицинской помощи населению, профилактика заболеваний и формирование здорового образа жизни»</t>
  </si>
  <si>
    <t>МБУ "ФСК "Олимп",МБУ ДО  "СШ Сарапульского района", Сарапульская РО ВОИ</t>
  </si>
  <si>
    <t>МБУ "ФСК "Олимп", Сарапульская РО ВОИ</t>
  </si>
  <si>
    <t>В территориальных отделах населенных пунктов района функционируют секции по видам спорта и группы здоровья и физической активности по месту жительства, также проводятся занятия по видам спорта и настольным играм адаптированных для лиц с ОВЗ</t>
  </si>
  <si>
    <t xml:space="preserve">Разработаны ежемесячные и годовые планы работы по проведению физкультурно-спортивных мероприятий и соревнований по видам спорта. Исходя их плана работы разрабатываются и утверждаются положения о проведении спортивных мероприятий.
</t>
  </si>
  <si>
    <t>МБУ "ФСК "Олимп", МБУ ДО "СШ Сарапульского района"</t>
  </si>
  <si>
    <t>Для ведущих спортсменов в качестве стимулирования приобретается спортивный инвентарь и экипировка. Спортивный инвентарь приобретается в населенные пункты района для занятий взрослого населения физической культурой и спортом. При проведении мероприятий районного уровня в качестве наградной продукции приобретаются медали и ценные призы в виде спортивного инвентаря</t>
  </si>
  <si>
    <t xml:space="preserve">была построена хоккейная коробка  в с. Октябрьский и реализован проект по оснащению трех залов тренажерами в СОК "Факел"
</t>
  </si>
  <si>
    <t>Обеспечение доступа к объектам спорта</t>
  </si>
  <si>
    <t>Количество часов доступа</t>
  </si>
  <si>
    <t>ч</t>
  </si>
  <si>
    <t>Организация и проведение официальных физкультурных (физкультурно-оздоровительных) мероприятий</t>
  </si>
  <si>
    <t>Количество мероприятий</t>
  </si>
  <si>
    <t>ед</t>
  </si>
  <si>
    <t>Обеспечение участия в официальных физкультурных (физкультурно-оздоровительных) мероприятиях</t>
  </si>
  <si>
    <t xml:space="preserve">Количество мероприятий </t>
  </si>
  <si>
    <t>Рразработаны и распространены буклеты "Скажи алкоголю и накотикам "НЕТ" - 200 шт., Сообщи где торгуют смертью - 200шт</t>
  </si>
  <si>
    <t xml:space="preserve">В апреле приняли участие в республиканском интенсиве для волонтеров и активистов, работающих по профилактике правонарушений и негативных явлений в УР ( 5 чел.). </t>
  </si>
  <si>
    <t>Информирование населения проходит через госпаблики, на сайтах, газету "Красное Прикамье",  учреждения культуры сельских поелений.</t>
  </si>
  <si>
    <t>еще не проводилось</t>
  </si>
  <si>
    <t xml:space="preserve">В апреле во всех образовательных и культурно–досуговых учреждениях ежегодно проводится месячник пропаганды здорового образа жизни. В июне антинаркотический месячник. </t>
  </si>
  <si>
    <t>Подготовлено и распространено буклетов на тему "Трезвая Россия " (200 шт.), "Скажи алкоголю и наркотикам "НЕТ" (200 шт.), "Сообщи где торгуют смертью" (200 шт), "Стоп-наркотик" (200шт).</t>
  </si>
  <si>
    <t xml:space="preserve">Ко Дню здоровья проведено 14 мепроприятий , посетителей 434 человека, акция против наркотиков  и курения проведено 8 мероприятий посетителей 347 человек,  Проведено ЦКС и Библиотека акция "Сообщи где торгуют смертью"международному Дню борьбы с наркоманией (26 июня) Всемирному Дню без табачного дыма (31 мая) и другие </t>
  </si>
  <si>
    <t>за 2024г.</t>
  </si>
  <si>
    <t>В Нечкинском  и Мазунинском СКЦ прошли тематические программы  «Мир без беды», где главным и важным стало обсуждение основ правильного режима, соблюдение здорового питания и активная пропаганда здорового образа жизни.
Одной из важнейших проблем нашего времени является
сохранение здоровья людей, и прежде всего подрастающего поколения. Наркотическая зависимость стала одной из самых глобальных проблем
современного человечества. В целях формирования здорового образа жизни подрастающего поколения были проведены акции «Мы против наркотиков» в Шевыряловском, Уральском, Кигбаевском, Дулесовском  СКЦ. С ребятами специалисты учреждений провели беседу о вреде наркотиков и раздали буклеты."Профилактический форум" (охват150 чел.), Лекций-3, беседы- 5</t>
  </si>
  <si>
    <t xml:space="preserve">ЦКС Участники волонтерского отряда «Импульс» и специалисты Мостовинского СКЦ провели ряд мероприятий по пропаганде здорового образа жизни среди населения села Мостовое. Они стали организаторами и участниками Эстафеты мира в День Победы, ко дню Отказа от курения провели акцию «Скажи курению - нет», для людей пожилого возраста провели программу «День здоровья», а в день села Мостовое со специалистами учреждения провели Веселые семейные старты «Всей семьей на старт». Участниками этих мероприятий стали 438 человек.
Работники Уральского СКЦ в рамках Всемирного Дня здоровья для учащихся 3 класса Уральской СОШ провели игровую программу "Хочешь быть здоровым-будь им!". На станции "Эрудит" ребята разгадывали веселые загадки и вспоминали русские пословицы и поговорки о здоровье.  Школьники назвали все основные составляющие здорового образа жизни: соблюдение режима дня, правильное питание, занятия физкультурой и спортом. Затем, разделившись на команды сделали утреннюю зарядку. На станции "Веселые старты" поиграли в спортивные игры: "Ведение мяча до стены, и обратно", "Паук", "У какой команды самый длинный прыжок", "Кенгуру". Мероприятие продолжилось обсуждением вопросов здорового питания. Когда делать зарядку – перед сном или утром? Можно ли обойтись без обеда? А когда лучше делать домашнее задание? Пришлось детям разобраться в этой путанице и расставить все по местам.
Также ребята рассказали, какую роль играет в их жизни спорт, в каких кружках и секциях они занимаются. Мероприятие прошло в живой, веселой атмосфере, а хорошее настроение, как известно, также способствует укреплению здоровья! Для детей и подростков работниками были подготовлены буклеты «Курить – здоровью вредить», и провели Информационный час под таким же названием, где провели анонимное анкетирование и рассказали о вреде курения. Итогом диалога стал плакат «Я выбираю здоровый образ жизни!»
Одним из главных событием спортивной жизни являются Районные сельские спортивные игры. Участие, в которых принимают спортивные команды из сел и деревень нашего района. На церемонии открытия соревнований поприветствовали спортсменов и пожелали удачи участникам игр - Глава Сарапульского района Айдар Ильсунович Шарафутдинов, Депутат Государственного Совета УР Александр Георгиевич Коробейников, и заместитель Главы района - Марина Михайловна Шишкина,14 команд-участниц, более 200 спортсменов, числе участников спортивная молодежь Сарапульского района. Спортивные мероприятия проводятся под девизом «Спорт против табака, алкоголя и наркотиков». </t>
  </si>
  <si>
    <t xml:space="preserve">В Сарапульском районе особенно активно развиваются различные виды спорта, привлекаются не только несовершеннолетние жители, но целые семьи, люди пожилого возраста. В Шевыряловском СКЦ на семейное уличное гуляние собрались самые активные и спортивные участники, чтобы в пользой провести свой досуг. В этот день каждый смог принять участие в семейном конкурсе «День Снеговика», «В сугробах радости и смеха», а также в теннисном турнире. В спортивно — развлекательной эстафете «Забавы богатырские» (д. Соколовка) участники вспоминали пословицы, поговорки о спорте, а в завершении оформили стенд, на котором вывели составляющие здорового образа жизни. В  Дулесовском СКЦ ежедневно работает спортзал, который пользуеся успехом у молодежи, где можно активно провести время, занимаясь волейболом, баскетболом, теннисом. Помимо этого ведется планомерная информационная работа о привычках, пагубно влияющих на здоровье человека. В связи с новым увлечение снюсами, специалисты Кигбаевского СКЦ провели урок — предостережение «Жизнь, как увлекательный процесс», где была показана презентация о вреде бестабачных жевательных никотиносодержащих смесях. Дружеские спортивные встречи остаются актуальными в Мостовинском СКЦ, Уральском СКЦ, Шевыряловском СКЦ, Юринском СДК. В Мостовинском СКЦ состоялся матч по волейболу среди молодежи с. Мостовое и д. Пенязь. В Уральском СКЦ зимний сезон проходил на хоккейной площадке, где проводились шорт — треки, эстафеты, хоккей между дворовыми командами и командами г. Сарапула стадионов «Энергия» и «Сокол». Имея возможность тренироваться на спортивных объектах, молодежь делает успехи в соревнованиях районного, республиканского и всеросиийского масштаба. Уральские спортсмены приняли участие во всероссийских соревнованиях юных хоккеистов «Золотая шайба» им. А.В. Тарасова, республиканских соревнованиях «Золотая шайб» г. Глазов, «Кубок Надежды» в рамках реализации проекта «Всероссийские соревнования юных хоккеистов клуба «Золотая шайба». Ко Дню защитника Отечества спортивные команды с. Уральский и с. Шевырялово провели соревнования по мини — футболу.
14 марта две команды Сарапульского района (команда «Высшая лига» - сборная района; команда «Мостовята» - муниципальное образование «Мостовинское») приняли участие в зимней Спартакиаде работающей молодежи Удмуртской Республики среди предприятий, организаций и муниципальных образований Удмуртской Республики на базе МАУ КТЦ «Усадьба Тол Бабая», лыжного стадиона с. Шаркан. С большим энтузиазмом, творческим подходом, спортивным духом и волей к победе команды прошли испытания: «Шаражки», «Эстафета на лыжах», «Тюблинг», «Перетягивание каната». Из 21 команды Удмуртской Республики, команда «Мостовята» заняла 2 место в конкурсе «Тюблинг». В общекомандном – 4 место. Команда «Высшая лига» в общекомандном зачете получила 10 место из 21 команды.
Отдохнули, погуляли на Масленице, попробовали табани, поучаствовали в конкурсах, познакомились с Тол Бабаем и с молодежью Удмуртской Республики, это все за один день.
     Специалистами сектора молодежной политики организован автопробег «ТРИКОЛОР», в рамках празднования Дня России 12 июня. Объехали пять населенных пункта – Сигаево,Шадрино, Пеньтеги, Кигбаево, Выезд, Глухово. Раздавали ленточки в цвет флага и заводили "Хоровод дружбы" в населенных пунктах. 
</t>
  </si>
  <si>
    <t>В 23  культурно-досуговых учреждениях, в 21 образовательном учреждении обновлены тематические стенды по ЗОЖ.</t>
  </si>
  <si>
    <t xml:space="preserve">Всего проведено 297 мероприятий с участием 12 023 человек.
 Мероприятия по пропаганде здорового образа жизни формируют не только спортивные навыки и умения, но и учат доброжелательным отношениям в коллективе, взаимовыручке, воспитывают силу воли, являются неотъемлемым звеном в профилактике правонарушений и безнадзорности среди подрастающего поколения. В зимний период в КДУ района проводятся лыжные соревнования, спортивные состязания, информационные мероприятия. Здоровый образ жизни все чаще становится модным. В Сарапульском районе особенно активно развиваются различные виды спорта, привлекаются не только несовершеннолетние жители, но целые семьи, люди пожилого возраста. Новый год – праздник хорошего настроения.  Спортивные состязания дают возможность проявить в себе лучшие качества. «Веселые старты» состоялись в Нечкинском СКЦ, «Зимние эстафеты» устроили специалисты Тарасовского СКЦ, «Новогодние веселые старты» (Уральский СКЦ), хоккей между дворовыми командами состоялся в МО – Уральское, забег Дедов Морозов состоялся в Усть – Сарапульском СДК, «Снежный футбол» (Юринский СДК), «Мы поедем, мы помчимся» (Шадринский СДК), турнир по настольному теннису выявил самую быструю ракетку в Мостовинском СКЦ. Покататься с горок можно было в МО – Усть – Сарапульское.  Спортивное мероприятие - Товарищеский матч по «Мини-футболу» среди команд с. Уральский и с. Шевырялово состоялся 6 января в спортивном зале.  На мини-поле команды вышли в прекрасном настроении, а поддержку спортивного духа команд обеспечивали болельщики. В товарищеской встрече все футболисты показали отличную технику владения мячом и высокий командный дух. Спортивная удача среди школьников была на стороне футболистов команды с. Шевырялово-1место.
</t>
  </si>
  <si>
    <t xml:space="preserve">Профилактическая работа организована через проведение акций, мероприятий, месячников, работа общественных формирований, распространение профилактической информации в госпабликах и СМИ. Изготовление и распространение листовок с профилактической информацией. В каждом культурно-досуговом учреждении оформлены стенды профилактической направленности. В библиотеках к мероприятиятиям, акциям и месячникам оформляются книжныве выставки. </t>
  </si>
  <si>
    <t>В течение июня во всех КДУ Сарапульского района проходил антинаркотический месячник, посвящённый Международному Дню борьбы с наркоманией. Все мероприятия проводились согласно Концепции Антинаркотического месячника. В результате проведено 60 мероприятий, с охватом 1655 человек.</t>
  </si>
  <si>
    <t xml:space="preserve">В Уральском СКЦ в начале года совместно со студенческим отрядом «Отрядный вираж» участники сельского Дома культуры провели добровольческую акцию в ходе которой расчистили снег у памятника воинам ВОВ, площадку у культурного Центра, хоккейную площадку, построили ледяные фигуры, организовали  праздник для детей, где каждый стал участником подвижных игр. Рождественский футбол показал силу и ловкость молодежи с. Уральский. Ну а  в заключение всех предыдущих мероприятий состоялся концерт, в котором приняли студенты из  различных учебных заведений Удмуртии.
Волонтеры  организовали и провели в МО-поселениях акции «Поменяй сигарету на конфету», Субботники «Зимний десант».
Волонтеры-помогаторы и волонтеры-фотографы помогали в организации и проведения зимних сельских спортивных игр Сарапульского района (11 волонтеров).
с 5 по 9 мая участие во Всероссийской акции «Георгиевская ленточка» приняло участие более 50 волонтеров, раздали более 1000 ленточек;
31 мая волонтеры Сарапульского района провели профилактическую работу, посвященную Всемирному дню без табака. Провели акции "Обменяй сигарету на конфету", "Меняй никотин на витамин", рассказали о пользе здорового образа жизни; 1 июня на празднование 100летия Сарапульского района привлечено было более 200 волонтеров.
12 июня День России – 30 волонтеров;
27 июня День Молодежи - 50 волонтеров.
</t>
  </si>
  <si>
    <t>Новая ситуация, в режиме самоизоляции только активизировала специалистов учреждений культуры на привлечение к здоровому образу жизни жителей района. Для этого были подготовлены видеоролики на спортивную тему. Цикл спортивных занятий вели работники культуры (Учть – Сарапульский СДК, Мостовинский СКЦ, Соколовский СК), дети, жители сел и деревень, которые своим примером заряжали участников, желающих остаться в спортивной форме в непростой период карантина.     Во время неблагополучной  эпидемиологической обстановки в нашей стране и во всем мире, в рамках борьбы с распространением covid 19, семья Сухоплюевых и специалисты Юрихинского  СДК провели Акцию «Мы вместе». Был организован пошив многоразовых масок на дому с последующей раздачей нуждающимся жителям деревни. В связи с тем, что во время карантина невозможно организовать полноценной массовое мероприятие, специалисты Нечкинского СКЦ  провели   онлайн-мероприятие по созданию плакатов «Мы за здоровый образ жизни». В мероприятии приняли участие молодые люди, которые предоставили плакаты по здоровому образу жизни, выразив тем самым отношение к тому, как молодежь должна относится к себе и своему здоровью. Специалистами сектора по молодежной политике 26 июня проведена акция "Вейп контроль" и "Стоп наркотик" (охват 185)</t>
  </si>
  <si>
    <t>на 01.07.2024 года</t>
  </si>
  <si>
    <t>Мероприятия в области культуры и спорта</t>
  </si>
  <si>
    <t xml:space="preserve"> Расходы на проведение мероприятий по проведению капитального ремонта, реконструкции и текущего ремонта муниципальных учреждений</t>
  </si>
  <si>
    <t>02 2 01 60830</t>
  </si>
  <si>
    <r>
      <t xml:space="preserve"> </t>
    </r>
    <r>
      <rPr>
        <b/>
        <sz val="9"/>
        <color theme="1"/>
        <rFont val="Times New Roman"/>
        <family val="1"/>
        <charset val="204"/>
      </rPr>
      <t>«Создание условий для оказания медицинской помощи населению, профилактика заболеваний и формирование здорового образа жизни»</t>
    </r>
  </si>
  <si>
    <r>
      <t xml:space="preserve"> </t>
    </r>
    <r>
      <rPr>
        <b/>
        <sz val="9"/>
        <color theme="1"/>
        <rFont val="Times New Roman"/>
        <family val="1"/>
        <charset val="204"/>
      </rPr>
      <t>"Профилактика немедицинского потребления наркотиков и других психоактивных веществ"</t>
    </r>
  </si>
  <si>
    <t xml:space="preserve">МБУ "ФСК "Олимп" провели и организовали 28 спортивных мероприятия районного, 4 республиканского и 1 межрегионального уровня. За текущий период приняли участие в мероприятиях порядка 5000 человек (спортсмены, судьи, организаторы и волонтеры).  2. Спортивной школой проведено и организовано 9 мероприятий районного уровня. 3. ВОИ проведено и организовано 2 физкультурно - спортивных соревнований.     </t>
  </si>
  <si>
    <t xml:space="preserve">На базе МБУ ДО ДЮСШ создано структурное подразделение "Центр тестирования ВФСК ГТО". Ведется информационно-пропогандисткая работа по привлечению населения к участию в мероприятиях по выполнению нормативов ГТО. За прошедший период жителями Сарапульского  района всего  приняли участие в выполнении испытаний нормативов комплекса ГТО 0 человек. Знаки отличия за сдачу нормативов получили: золотой знак ГТО - 0  человек, серебряный знак ГТО -0 человека, бронзовый знак ГТО - 0 человека. </t>
  </si>
  <si>
    <t xml:space="preserve">Инвентарь для спортсменов различного уровня - 50900 рублей Экипировка - 134681 рубль. Наградная и подарочная продукция - 169082,14 рублей                               </t>
  </si>
  <si>
    <t xml:space="preserve">Взрослые спортсмены старше 18 лет приняли участие в 28 Республиканских соревнованиях, в 10 соревнованиях Всероссийского уровня, в 3 межрегионального уровня и в 2  Международных спортивных соревнованиях. Также приняли участие в 8 соревнованиях муниципального уровня.   Спортсмены детского возраста, воспитанники Спортивной школы Сарапульского района приняли участие в 29 республиканских соревнованях, 4 межрегиональных, в 6 всероссийских соревнованиях и 1 международного уровня.                                                                   </t>
  </si>
  <si>
    <t>Поощрительные выплаты спортсменам по итогам выступления команды Сарапульского района на 30-х Республиканских зимних сельских спортивных игр 64757,98 рублей</t>
  </si>
  <si>
    <t>Администрация Муниципального образования  «Сарапульский  район»
Управление   образования 
Сектор по физкультуре и спорту 
Отдел по делам семьи и охране прав детей 
Управление культуры, спорта  и молодежной политики
БУЗ УР «Сарапульская  РБ  МЗ УР»</t>
  </si>
  <si>
    <t>не проводилось</t>
  </si>
  <si>
    <t>Администрация Муниципального образования  «Сарапульский  район»
Управление   образования 
Сектор по физкультуре и спорту 
Отдел по делам семьи и охране прав детей 
Управление культуры, спорта и молодежной политики
БУЗ УР «Сарапульская  РБ  МЗ УР»</t>
  </si>
  <si>
    <t>Администрация Муниципального образования  «Сарапульский  район»
Управление   образования 
Сектор по физкультуре и спорту 
Отдел по делам семьи и охране прав детей 
Управление культуры,спорта и молодежной политики
БУЗ УР «Сарапульская  РБ  МЗ УР»</t>
  </si>
  <si>
    <t>Акция прошла 12 мая в с. Сигаево..Кол-во обследованных 15 чел</t>
  </si>
  <si>
    <t>Проведение периодических медицинских осмотров проведены по заявкам руководителей предприятий и организация на договорной основе. План иммунизации населения выполнен на  98,6 %. В период План диспансеризации опредеоенных групп взрослого населения выполнен на 95% , в 2017году 88,5 %. , в 2019году  96%, в  2020году 61%, 2021году 61%,2022г-94%,2023г-97,1%,             6 мес.2024г-48.5%</t>
  </si>
  <si>
    <t xml:space="preserve">Открытие новой врачебной амбулатории с.Кигбаево
</t>
  </si>
  <si>
    <t>Капитальный ремонт не проводился.Аварийные  -ФАП д. Оленье-Болото. Открытие  врачебной   амбулатории с.Кигбаево  - 2024год</t>
  </si>
  <si>
    <t>Участие руководителя учреждения в распределении выпускников ИГМА и медицинского колледжа. В 2018году приняты по програмее " Земский доктор"- 3 врача, в 2019году -4 ,2020 году- 3,2021году-4 2024г-1 врач</t>
  </si>
  <si>
    <t>Программа корпоративная для сотрудников МБУК "ЦКС Сарапульского района" "Профилактический форум""Стопкурение"Мероприятия в рамках Всероссийской акйии , Антинаркотический месячник, Акция "Сообщи где торгуют смертью", всемирный день борьбы с наркоманией. Декадник по профилактике артериальной гипертонии</t>
  </si>
  <si>
    <t>Распространение среди населения памяток 300 шт. "Репродуктивное здоровье женьщин", "Профилактика заболеваний полости рта", "Профилактика Сердечно-сосудистых заболеваний, онкологии и инсультов".</t>
  </si>
  <si>
    <t>Проведены занятия в "Школе Артериальной гипертонии-12 занятия,охвачено 50чел, всего в Школах здоровья - 35 занятий.(охват 119 чел)</t>
  </si>
  <si>
    <t>Размещена  информация по профилактике гриппа, туберкулеза, инфекционных заболеваний, онкозаболеваний, сердечно-сосудистых заболеваний, профилактике абортов  в структурных подразделениях и на официальном сайте учреждения. Подготовлен пресс-релиз на сайт учреждения по Всемирному дню отказа от  курения, Всемирному дню борьбы с туберкулезом, Всемирному дню борьбы против рака, проведению "Кардиодесанта" ,проведение дней открытых дверей</t>
  </si>
  <si>
    <t>Выписка лекарственных средств и медицинских изделиий идет согласно заявке на 2024г</t>
  </si>
  <si>
    <t>за 6 мес. 2024г не зарегистрировано случаев ГЛПС  и клещевого энцефалита на территории Сарапульского района</t>
  </si>
  <si>
    <t>за 6 мес.2024г-не зарегистрировано новых случаев заболеваемости туберкулезом</t>
  </si>
  <si>
    <t xml:space="preserve"> 2024г.</t>
  </si>
  <si>
    <t>2024 г.</t>
  </si>
  <si>
    <t>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</si>
</sst>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 CYR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.5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7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" fontId="9" fillId="2" borderId="32">
      <alignment horizontal="right" vertical="top" shrinkToFit="1"/>
    </xf>
    <xf numFmtId="0" fontId="8" fillId="0" borderId="0"/>
  </cellStyleXfs>
  <cellXfs count="232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0" fillId="0" borderId="0" xfId="0" applyNumberForma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1" xfId="0" applyBorder="1"/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top" wrapText="1"/>
    </xf>
    <xf numFmtId="0" fontId="16" fillId="0" borderId="1" xfId="0" applyFont="1" applyBorder="1"/>
    <xf numFmtId="0" fontId="5" fillId="0" borderId="0" xfId="0" applyFont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4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vertical="top"/>
    </xf>
    <xf numFmtId="0" fontId="15" fillId="4" borderId="1" xfId="0" applyFont="1" applyFill="1" applyBorder="1" applyAlignment="1">
      <alignment vertical="top" wrapText="1"/>
    </xf>
    <xf numFmtId="164" fontId="19" fillId="4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2" fontId="20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top" wrapText="1"/>
    </xf>
    <xf numFmtId="164" fontId="2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top"/>
    </xf>
    <xf numFmtId="0" fontId="10" fillId="4" borderId="1" xfId="0" applyFont="1" applyFill="1" applyBorder="1" applyAlignment="1">
      <alignment vertical="top" wrapText="1"/>
    </xf>
    <xf numFmtId="49" fontId="10" fillId="4" borderId="1" xfId="0" applyNumberFormat="1" applyFont="1" applyFill="1" applyBorder="1" applyAlignment="1">
      <alignment vertical="center"/>
    </xf>
    <xf numFmtId="49" fontId="14" fillId="4" borderId="1" xfId="0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/>
    </xf>
    <xf numFmtId="0" fontId="0" fillId="4" borderId="0" xfId="0" applyFill="1"/>
    <xf numFmtId="0" fontId="12" fillId="4" borderId="0" xfId="0" applyFont="1" applyFill="1" applyAlignment="1">
      <alignment horizontal="center"/>
    </xf>
    <xf numFmtId="0" fontId="23" fillId="4" borderId="1" xfId="0" applyFont="1" applyFill="1" applyBorder="1" applyAlignment="1">
      <alignment vertical="center" wrapText="1"/>
    </xf>
    <xf numFmtId="164" fontId="19" fillId="4" borderId="1" xfId="0" applyNumberFormat="1" applyFont="1" applyFill="1" applyBorder="1" applyAlignment="1">
      <alignment horizontal="center" vertical="center" wrapText="1"/>
    </xf>
    <xf numFmtId="2" fontId="20" fillId="4" borderId="1" xfId="0" applyNumberFormat="1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 wrapText="1"/>
    </xf>
    <xf numFmtId="164" fontId="20" fillId="4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right"/>
    </xf>
    <xf numFmtId="2" fontId="10" fillId="4" borderId="1" xfId="0" applyNumberFormat="1" applyFont="1" applyFill="1" applyBorder="1" applyAlignment="1">
      <alignment horizontal="center"/>
    </xf>
    <xf numFmtId="164" fontId="10" fillId="4" borderId="1" xfId="0" applyNumberFormat="1" applyFont="1" applyFill="1" applyBorder="1" applyAlignment="1">
      <alignment horizontal="right" vertical="center"/>
    </xf>
    <xf numFmtId="164" fontId="10" fillId="4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3" fillId="4" borderId="34" xfId="0" applyFont="1" applyFill="1" applyBorder="1" applyAlignment="1">
      <alignment vertical="center" wrapText="1"/>
    </xf>
    <xf numFmtId="0" fontId="3" fillId="4" borderId="33" xfId="0" applyFont="1" applyFill="1" applyBorder="1" applyAlignment="1">
      <alignment vertical="center" wrapText="1"/>
    </xf>
    <xf numFmtId="0" fontId="3" fillId="4" borderId="35" xfId="0" applyFont="1" applyFill="1" applyBorder="1" applyAlignment="1">
      <alignment vertical="center" wrapText="1"/>
    </xf>
    <xf numFmtId="0" fontId="3" fillId="4" borderId="36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top" wrapText="1"/>
    </xf>
    <xf numFmtId="49" fontId="0" fillId="4" borderId="0" xfId="0" applyNumberFormat="1" applyFill="1"/>
    <xf numFmtId="0" fontId="6" fillId="0" borderId="3" xfId="0" applyFont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center" wrapText="1"/>
    </xf>
    <xf numFmtId="49" fontId="15" fillId="4" borderId="1" xfId="0" applyNumberFormat="1" applyFont="1" applyFill="1" applyBorder="1" applyAlignment="1">
      <alignment horizontal="center" vertical="center"/>
    </xf>
    <xf numFmtId="49" fontId="14" fillId="4" borderId="4" xfId="0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vertical="top"/>
    </xf>
    <xf numFmtId="0" fontId="14" fillId="4" borderId="1" xfId="0" applyFont="1" applyFill="1" applyBorder="1" applyAlignment="1">
      <alignment vertical="center" wrapText="1"/>
    </xf>
    <xf numFmtId="49" fontId="21" fillId="4" borderId="1" xfId="0" applyNumberFormat="1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5" fillId="0" borderId="1" xfId="0" applyFont="1" applyBorder="1"/>
    <xf numFmtId="0" fontId="17" fillId="0" borderId="0" xfId="0" applyFont="1"/>
    <xf numFmtId="0" fontId="16" fillId="0" borderId="4" xfId="0" applyFont="1" applyBorder="1"/>
    <xf numFmtId="49" fontId="5" fillId="4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/>
    </xf>
    <xf numFmtId="49" fontId="5" fillId="4" borderId="1" xfId="0" applyNumberFormat="1" applyFont="1" applyFill="1" applyBorder="1" applyAlignment="1">
      <alignment vertical="top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/>
    <xf numFmtId="49" fontId="5" fillId="4" borderId="1" xfId="0" applyNumberFormat="1" applyFont="1" applyFill="1" applyBorder="1" applyAlignment="1">
      <alignment wrapText="1"/>
    </xf>
    <xf numFmtId="0" fontId="6" fillId="4" borderId="1" xfId="0" applyFont="1" applyFill="1" applyBorder="1" applyAlignment="1">
      <alignment vertical="top" wrapText="1"/>
    </xf>
    <xf numFmtId="49" fontId="5" fillId="4" borderId="1" xfId="0" applyNumberFormat="1" applyFont="1" applyFill="1" applyBorder="1" applyAlignment="1">
      <alignment horizontal="left" vertical="center"/>
    </xf>
    <xf numFmtId="49" fontId="5" fillId="4" borderId="1" xfId="0" applyNumberFormat="1" applyFont="1" applyFill="1" applyBorder="1"/>
    <xf numFmtId="49" fontId="5" fillId="4" borderId="10" xfId="0" applyNumberFormat="1" applyFont="1" applyFill="1" applyBorder="1"/>
    <xf numFmtId="0" fontId="4" fillId="4" borderId="1" xfId="0" applyFont="1" applyFill="1" applyBorder="1"/>
    <xf numFmtId="0" fontId="5" fillId="4" borderId="10" xfId="0" applyFont="1" applyFill="1" applyBorder="1"/>
    <xf numFmtId="0" fontId="5" fillId="4" borderId="1" xfId="0" applyFont="1" applyFill="1" applyBorder="1" applyAlignment="1">
      <alignment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49" fontId="13" fillId="4" borderId="4" xfId="0" applyNumberFormat="1" applyFont="1" applyFill="1" applyBorder="1" applyAlignment="1">
      <alignment horizontal="center" vertical="center" wrapText="1"/>
    </xf>
    <xf numFmtId="49" fontId="13" fillId="4" borderId="7" xfId="0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49" fontId="13" fillId="4" borderId="10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49" fontId="18" fillId="4" borderId="1" xfId="0" applyNumberFormat="1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vertical="top"/>
    </xf>
    <xf numFmtId="49" fontId="15" fillId="4" borderId="1" xfId="0" applyNumberFormat="1" applyFont="1" applyFill="1" applyBorder="1" applyAlignment="1">
      <alignment horizontal="center" vertical="top"/>
    </xf>
    <xf numFmtId="49" fontId="14" fillId="4" borderId="1" xfId="0" applyNumberFormat="1" applyFont="1" applyFill="1" applyBorder="1" applyAlignment="1">
      <alignment horizontal="center" vertical="center"/>
    </xf>
    <xf numFmtId="49" fontId="21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vertical="center" wrapText="1"/>
    </xf>
    <xf numFmtId="49" fontId="10" fillId="4" borderId="1" xfId="0" applyNumberFormat="1" applyFont="1" applyFill="1" applyBorder="1" applyAlignment="1">
      <alignment vertical="top"/>
    </xf>
    <xf numFmtId="49" fontId="15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left" wrapText="1"/>
    </xf>
    <xf numFmtId="0" fontId="5" fillId="4" borderId="7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1" fillId="0" borderId="0" xfId="0" applyFont="1"/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3">
    <cellStyle name="xl63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zoomScale="90" zoomScaleNormal="90" workbookViewId="0">
      <pane ySplit="1" topLeftCell="A2" activePane="bottomLeft" state="frozen"/>
      <selection pane="bottomLeft" activeCell="P4" sqref="P4"/>
    </sheetView>
  </sheetViews>
  <sheetFormatPr defaultRowHeight="15" x14ac:dyDescent="0.25"/>
  <cols>
    <col min="1" max="1" width="3.7109375" customWidth="1"/>
    <col min="2" max="2" width="5.140625" customWidth="1"/>
    <col min="3" max="3" width="5.28515625" customWidth="1"/>
    <col min="4" max="4" width="6.5703125" customWidth="1"/>
    <col min="5" max="5" width="16.85546875" customWidth="1"/>
    <col min="6" max="6" width="18.42578125" customWidth="1"/>
    <col min="12" max="14" width="9.42578125" bestFit="1" customWidth="1"/>
    <col min="16" max="16" width="12.28515625" customWidth="1"/>
  </cols>
  <sheetData>
    <row r="1" spans="1:16" ht="14.45" customHeight="1" x14ac:dyDescent="0.25">
      <c r="A1" s="162" t="s">
        <v>25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 x14ac:dyDescent="0.25">
      <c r="A2" s="41"/>
      <c r="B2" s="41"/>
      <c r="C2" s="41"/>
      <c r="D2" s="4"/>
      <c r="E2" s="169" t="s">
        <v>312</v>
      </c>
      <c r="F2" s="169"/>
      <c r="G2" s="169"/>
      <c r="H2" s="169"/>
      <c r="I2" s="169"/>
      <c r="J2" s="169"/>
      <c r="K2" s="4"/>
      <c r="L2" s="4"/>
      <c r="M2" s="4"/>
      <c r="N2" s="4"/>
      <c r="O2" s="4"/>
      <c r="P2" s="4"/>
    </row>
    <row r="3" spans="1:16" ht="33.6" customHeight="1" x14ac:dyDescent="0.25">
      <c r="A3" s="163" t="s">
        <v>10</v>
      </c>
      <c r="B3" s="163"/>
      <c r="C3" s="163"/>
      <c r="D3" s="163"/>
      <c r="E3" s="163" t="s">
        <v>15</v>
      </c>
      <c r="F3" s="163" t="s">
        <v>17</v>
      </c>
      <c r="G3" s="163" t="s">
        <v>3</v>
      </c>
      <c r="H3" s="163"/>
      <c r="I3" s="163"/>
      <c r="J3" s="163"/>
      <c r="K3" s="163"/>
      <c r="L3" s="164" t="s">
        <v>18</v>
      </c>
      <c r="M3" s="165"/>
      <c r="N3" s="166"/>
      <c r="O3" s="167" t="s">
        <v>29</v>
      </c>
      <c r="P3" s="168"/>
    </row>
    <row r="4" spans="1:16" ht="52.15" customHeight="1" x14ac:dyDescent="0.25">
      <c r="A4" s="105" t="s">
        <v>16</v>
      </c>
      <c r="B4" s="105" t="s">
        <v>11</v>
      </c>
      <c r="C4" s="105" t="s">
        <v>12</v>
      </c>
      <c r="D4" s="99" t="s">
        <v>13</v>
      </c>
      <c r="E4" s="163"/>
      <c r="F4" s="163"/>
      <c r="G4" s="105" t="s">
        <v>4</v>
      </c>
      <c r="H4" s="105" t="s">
        <v>5</v>
      </c>
      <c r="I4" s="105" t="s">
        <v>6</v>
      </c>
      <c r="J4" s="105" t="s">
        <v>7</v>
      </c>
      <c r="K4" s="105" t="s">
        <v>8</v>
      </c>
      <c r="L4" s="42" t="s">
        <v>26</v>
      </c>
      <c r="M4" s="42" t="s">
        <v>27</v>
      </c>
      <c r="N4" s="42" t="s">
        <v>28</v>
      </c>
      <c r="O4" s="42" t="s">
        <v>30</v>
      </c>
      <c r="P4" s="42" t="s">
        <v>31</v>
      </c>
    </row>
    <row r="5" spans="1:16" ht="14.45" customHeight="1" x14ac:dyDescent="0.25">
      <c r="A5" s="170" t="s">
        <v>48</v>
      </c>
      <c r="B5" s="172"/>
      <c r="C5" s="172"/>
      <c r="D5" s="172"/>
      <c r="E5" s="160" t="s">
        <v>248</v>
      </c>
      <c r="F5" s="101" t="s">
        <v>14</v>
      </c>
      <c r="G5" s="43"/>
      <c r="H5" s="43"/>
      <c r="I5" s="43"/>
      <c r="J5" s="44"/>
      <c r="K5" s="43"/>
      <c r="L5" s="45">
        <v>15799</v>
      </c>
      <c r="M5" s="45">
        <v>18319.789000000001</v>
      </c>
      <c r="N5" s="45">
        <v>11574.839</v>
      </c>
      <c r="O5" s="46">
        <f t="shared" ref="O5:O38" si="0">N5/L5*100</f>
        <v>73.263111589341108</v>
      </c>
      <c r="P5" s="47">
        <f>N5/M5*100</f>
        <v>63.182163288016035</v>
      </c>
    </row>
    <row r="6" spans="1:16" ht="60" x14ac:dyDescent="0.25">
      <c r="A6" s="170"/>
      <c r="B6" s="172"/>
      <c r="C6" s="172"/>
      <c r="D6" s="172"/>
      <c r="E6" s="160"/>
      <c r="F6" s="101" t="s">
        <v>249</v>
      </c>
      <c r="G6" s="48">
        <v>638</v>
      </c>
      <c r="H6" s="43"/>
      <c r="I6" s="43"/>
      <c r="J6" s="44"/>
      <c r="K6" s="43"/>
      <c r="L6" s="45">
        <f>SUM(L11,L33)</f>
        <v>2665</v>
      </c>
      <c r="M6" s="45">
        <f>SUM(M11,M33)</f>
        <v>2857.6039999999998</v>
      </c>
      <c r="N6" s="45">
        <f>SUM(N11,N33)</f>
        <v>2543.8539999999998</v>
      </c>
      <c r="O6" s="46">
        <f t="shared" si="0"/>
        <v>95.454183864915564</v>
      </c>
      <c r="P6" s="47">
        <f t="shared" ref="P6:P38" si="1">N6/M6*100</f>
        <v>89.020522087735046</v>
      </c>
    </row>
    <row r="7" spans="1:16" ht="48" x14ac:dyDescent="0.25">
      <c r="A7" s="170"/>
      <c r="B7" s="172"/>
      <c r="C7" s="172"/>
      <c r="D7" s="172"/>
      <c r="E7" s="160"/>
      <c r="F7" s="101" t="s">
        <v>250</v>
      </c>
      <c r="G7" s="48">
        <v>636</v>
      </c>
      <c r="H7" s="43"/>
      <c r="I7" s="43"/>
      <c r="J7" s="44"/>
      <c r="K7" s="43"/>
      <c r="L7" s="45">
        <f>L16</f>
        <v>0</v>
      </c>
      <c r="M7" s="45">
        <f>M16</f>
        <v>1141</v>
      </c>
      <c r="N7" s="45">
        <f>N16</f>
        <v>1141</v>
      </c>
      <c r="O7" s="46">
        <v>0</v>
      </c>
      <c r="P7" s="47">
        <f t="shared" si="1"/>
        <v>100</v>
      </c>
    </row>
    <row r="8" spans="1:16" ht="84" x14ac:dyDescent="0.25">
      <c r="A8" s="170"/>
      <c r="B8" s="172"/>
      <c r="C8" s="172"/>
      <c r="D8" s="172"/>
      <c r="E8" s="160"/>
      <c r="F8" s="101" t="s">
        <v>251</v>
      </c>
      <c r="G8" s="48">
        <v>629</v>
      </c>
      <c r="H8" s="43"/>
      <c r="I8" s="43"/>
      <c r="J8" s="44"/>
      <c r="K8" s="43"/>
      <c r="L8" s="45">
        <f>L17+L29+L34+L14</f>
        <v>13134</v>
      </c>
      <c r="M8" s="45">
        <f>M17+M29+M34+M14</f>
        <v>14321.185000000001</v>
      </c>
      <c r="N8" s="45">
        <f>N17+N29+N34+N14</f>
        <v>7889.9849999999997</v>
      </c>
      <c r="O8" s="46">
        <v>0</v>
      </c>
      <c r="P8" s="47">
        <f t="shared" si="1"/>
        <v>55.093101583423433</v>
      </c>
    </row>
    <row r="9" spans="1:16" ht="14.45" customHeight="1" x14ac:dyDescent="0.25">
      <c r="A9" s="170" t="s">
        <v>48</v>
      </c>
      <c r="B9" s="170">
        <v>1</v>
      </c>
      <c r="C9" s="171"/>
      <c r="D9" s="171"/>
      <c r="E9" s="161" t="s">
        <v>49</v>
      </c>
      <c r="F9" s="101" t="s">
        <v>14</v>
      </c>
      <c r="G9" s="43"/>
      <c r="H9" s="43"/>
      <c r="I9" s="43"/>
      <c r="J9" s="44"/>
      <c r="K9" s="43"/>
      <c r="L9" s="45">
        <f>SUM(L10:L11)</f>
        <v>2629</v>
      </c>
      <c r="M9" s="45">
        <f t="shared" ref="M9:N9" si="2">SUM(M10:M11)</f>
        <v>2909.9789999999998</v>
      </c>
      <c r="N9" s="45">
        <f t="shared" si="2"/>
        <v>2596.2289999999998</v>
      </c>
      <c r="O9" s="46">
        <f t="shared" si="0"/>
        <v>98.753480410802581</v>
      </c>
      <c r="P9" s="47">
        <f t="shared" si="1"/>
        <v>89.218135251147856</v>
      </c>
    </row>
    <row r="10" spans="1:16" ht="84" x14ac:dyDescent="0.25">
      <c r="A10" s="170"/>
      <c r="B10" s="170"/>
      <c r="C10" s="171"/>
      <c r="D10" s="171"/>
      <c r="E10" s="161"/>
      <c r="F10" s="101" t="s">
        <v>251</v>
      </c>
      <c r="G10" s="49">
        <v>638</v>
      </c>
      <c r="H10" s="97"/>
      <c r="I10" s="97"/>
      <c r="J10" s="105"/>
      <c r="K10" s="50"/>
      <c r="L10" s="52">
        <v>0</v>
      </c>
      <c r="M10" s="45">
        <v>88.375</v>
      </c>
      <c r="N10" s="45">
        <v>88.375</v>
      </c>
      <c r="O10" s="46">
        <v>0</v>
      </c>
      <c r="P10" s="47">
        <v>0</v>
      </c>
    </row>
    <row r="11" spans="1:16" ht="60" x14ac:dyDescent="0.25">
      <c r="A11" s="170"/>
      <c r="B11" s="170"/>
      <c r="C11" s="171"/>
      <c r="D11" s="171"/>
      <c r="E11" s="161"/>
      <c r="F11" s="101" t="s">
        <v>249</v>
      </c>
      <c r="G11" s="49">
        <v>638</v>
      </c>
      <c r="H11" s="43"/>
      <c r="I11" s="43"/>
      <c r="J11" s="44"/>
      <c r="K11" s="43"/>
      <c r="L11" s="45">
        <f t="shared" ref="L11:N11" si="3">SUM(L12)</f>
        <v>2629</v>
      </c>
      <c r="M11" s="45">
        <f t="shared" ref="M11" si="4">SUM(M12)</f>
        <v>2821.6039999999998</v>
      </c>
      <c r="N11" s="45">
        <f t="shared" si="3"/>
        <v>2507.8539999999998</v>
      </c>
      <c r="O11" s="46">
        <f t="shared" si="0"/>
        <v>95.391936097375421</v>
      </c>
      <c r="P11" s="47">
        <f t="shared" si="1"/>
        <v>88.880438218828715</v>
      </c>
    </row>
    <row r="12" spans="1:16" ht="60" x14ac:dyDescent="0.25">
      <c r="A12" s="97"/>
      <c r="B12" s="108"/>
      <c r="C12" s="97"/>
      <c r="D12" s="97"/>
      <c r="E12" s="107"/>
      <c r="F12" s="107" t="s">
        <v>249</v>
      </c>
      <c r="G12" s="50">
        <v>638</v>
      </c>
      <c r="H12" s="51" t="s">
        <v>252</v>
      </c>
      <c r="I12" s="51" t="s">
        <v>253</v>
      </c>
      <c r="J12" s="105"/>
      <c r="K12" s="105"/>
      <c r="L12" s="52">
        <f>SUM(L13)</f>
        <v>2629</v>
      </c>
      <c r="M12" s="52">
        <f>SUM(M13)</f>
        <v>2821.6039999999998</v>
      </c>
      <c r="N12" s="52">
        <f t="shared" ref="N12" si="5">SUM(N13)</f>
        <v>2507.8539999999998</v>
      </c>
      <c r="O12" s="46">
        <f t="shared" si="0"/>
        <v>95.391936097375421</v>
      </c>
      <c r="P12" s="47">
        <f t="shared" si="1"/>
        <v>88.880438218828715</v>
      </c>
    </row>
    <row r="13" spans="1:16" ht="84" x14ac:dyDescent="0.25">
      <c r="A13" s="173"/>
      <c r="B13" s="174"/>
      <c r="C13" s="173"/>
      <c r="D13" s="173"/>
      <c r="E13" s="176"/>
      <c r="F13" s="107" t="s">
        <v>249</v>
      </c>
      <c r="G13" s="53">
        <v>638</v>
      </c>
      <c r="H13" s="54" t="s">
        <v>254</v>
      </c>
      <c r="I13" s="54" t="s">
        <v>253</v>
      </c>
      <c r="J13" s="105" t="s">
        <v>255</v>
      </c>
      <c r="K13" s="105" t="s">
        <v>162</v>
      </c>
      <c r="L13" s="52">
        <v>2629</v>
      </c>
      <c r="M13" s="52">
        <v>2821.6039999999998</v>
      </c>
      <c r="N13" s="55">
        <v>2507.8539999999998</v>
      </c>
      <c r="O13" s="46">
        <f t="shared" si="0"/>
        <v>95.391936097375421</v>
      </c>
      <c r="P13" s="47">
        <f t="shared" si="1"/>
        <v>88.880438218828715</v>
      </c>
    </row>
    <row r="14" spans="1:16" ht="72" x14ac:dyDescent="0.25">
      <c r="A14" s="173"/>
      <c r="B14" s="174"/>
      <c r="C14" s="173"/>
      <c r="D14" s="173"/>
      <c r="E14" s="176"/>
      <c r="F14" s="107" t="s">
        <v>251</v>
      </c>
      <c r="G14" s="50">
        <v>629</v>
      </c>
      <c r="H14" s="97" t="s">
        <v>160</v>
      </c>
      <c r="I14" s="97" t="s">
        <v>160</v>
      </c>
      <c r="J14" s="105" t="s">
        <v>163</v>
      </c>
      <c r="K14" s="50">
        <v>610</v>
      </c>
      <c r="L14" s="52">
        <v>0</v>
      </c>
      <c r="M14" s="52">
        <v>88.375</v>
      </c>
      <c r="N14" s="52">
        <v>88.375</v>
      </c>
      <c r="O14" s="46">
        <v>0</v>
      </c>
      <c r="P14" s="47">
        <v>0</v>
      </c>
    </row>
    <row r="15" spans="1:16" ht="14.45" customHeight="1" x14ac:dyDescent="0.25">
      <c r="A15" s="170" t="s">
        <v>48</v>
      </c>
      <c r="B15" s="170">
        <v>2</v>
      </c>
      <c r="C15" s="171"/>
      <c r="D15" s="171"/>
      <c r="E15" s="161" t="s">
        <v>164</v>
      </c>
      <c r="F15" s="101" t="s">
        <v>14</v>
      </c>
      <c r="G15" s="43"/>
      <c r="H15" s="43"/>
      <c r="I15" s="43"/>
      <c r="J15" s="44"/>
      <c r="K15" s="43"/>
      <c r="L15" s="45">
        <f>SUM(L16:L17)</f>
        <v>13070</v>
      </c>
      <c r="M15" s="45">
        <f>SUM(M16:M17)</f>
        <v>15259.810000000001</v>
      </c>
      <c r="N15" s="45">
        <f>SUM(N16:N17)</f>
        <v>8914.81</v>
      </c>
      <c r="O15" s="46">
        <f t="shared" si="0"/>
        <v>68.208186687069613</v>
      </c>
      <c r="P15" s="47">
        <f t="shared" si="1"/>
        <v>58.420190028578332</v>
      </c>
    </row>
    <row r="16" spans="1:16" ht="48" x14ac:dyDescent="0.25">
      <c r="A16" s="170"/>
      <c r="B16" s="170"/>
      <c r="C16" s="171"/>
      <c r="D16" s="171"/>
      <c r="E16" s="161"/>
      <c r="F16" s="101" t="s">
        <v>256</v>
      </c>
      <c r="G16" s="49">
        <v>636</v>
      </c>
      <c r="H16" s="43"/>
      <c r="I16" s="43"/>
      <c r="J16" s="44"/>
      <c r="K16" s="43"/>
      <c r="L16" s="45">
        <f>L27</f>
        <v>0</v>
      </c>
      <c r="M16" s="45">
        <f>M27</f>
        <v>1141</v>
      </c>
      <c r="N16" s="45">
        <f>N27</f>
        <v>1141</v>
      </c>
      <c r="O16" s="46">
        <v>0</v>
      </c>
      <c r="P16" s="47">
        <f t="shared" si="1"/>
        <v>100</v>
      </c>
    </row>
    <row r="17" spans="1:16" ht="84" x14ac:dyDescent="0.25">
      <c r="A17" s="170"/>
      <c r="B17" s="170"/>
      <c r="C17" s="171"/>
      <c r="D17" s="171"/>
      <c r="E17" s="161"/>
      <c r="F17" s="101" t="s">
        <v>251</v>
      </c>
      <c r="G17" s="49">
        <v>629</v>
      </c>
      <c r="H17" s="43"/>
      <c r="I17" s="43"/>
      <c r="J17" s="44"/>
      <c r="K17" s="43"/>
      <c r="L17" s="45">
        <f>L20</f>
        <v>13070</v>
      </c>
      <c r="M17" s="45">
        <f>M20</f>
        <v>14118.810000000001</v>
      </c>
      <c r="N17" s="45">
        <f t="shared" ref="N17" si="6">N20</f>
        <v>7773.8099999999995</v>
      </c>
      <c r="O17" s="46">
        <v>0</v>
      </c>
      <c r="P17" s="47">
        <f t="shared" si="1"/>
        <v>55.059951936459228</v>
      </c>
    </row>
    <row r="18" spans="1:16" ht="14.45" customHeight="1" x14ac:dyDescent="0.25">
      <c r="A18" s="173" t="s">
        <v>48</v>
      </c>
      <c r="B18" s="173">
        <v>2</v>
      </c>
      <c r="C18" s="173" t="s">
        <v>43</v>
      </c>
      <c r="D18" s="177"/>
      <c r="E18" s="176" t="s">
        <v>257</v>
      </c>
      <c r="F18" s="107" t="s">
        <v>14</v>
      </c>
      <c r="G18" s="56"/>
      <c r="H18" s="56"/>
      <c r="I18" s="56"/>
      <c r="J18" s="57"/>
      <c r="K18" s="56"/>
      <c r="L18" s="52">
        <f>SUM(L19:L20)</f>
        <v>13070</v>
      </c>
      <c r="M18" s="52">
        <f>SUM(M19:M20)</f>
        <v>14118.810000000001</v>
      </c>
      <c r="N18" s="52">
        <f>SUM(N19:N20)</f>
        <v>7773.8099999999995</v>
      </c>
      <c r="O18" s="46">
        <f t="shared" si="0"/>
        <v>59.478270849273137</v>
      </c>
      <c r="P18" s="47">
        <f t="shared" si="1"/>
        <v>55.059951936459228</v>
      </c>
    </row>
    <row r="19" spans="1:16" ht="48" x14ac:dyDescent="0.25">
      <c r="A19" s="173"/>
      <c r="B19" s="173"/>
      <c r="C19" s="173"/>
      <c r="D19" s="177"/>
      <c r="E19" s="176"/>
      <c r="F19" s="107" t="s">
        <v>256</v>
      </c>
      <c r="G19" s="50">
        <v>636</v>
      </c>
      <c r="H19" s="56"/>
      <c r="I19" s="56"/>
      <c r="J19" s="57"/>
      <c r="K19" s="56"/>
      <c r="L19" s="52">
        <v>0</v>
      </c>
      <c r="M19" s="52">
        <v>0</v>
      </c>
      <c r="N19" s="52">
        <v>0</v>
      </c>
      <c r="O19" s="46">
        <v>0</v>
      </c>
      <c r="P19" s="47">
        <v>0</v>
      </c>
    </row>
    <row r="20" spans="1:16" ht="72" x14ac:dyDescent="0.25">
      <c r="A20" s="173"/>
      <c r="B20" s="173"/>
      <c r="C20" s="173"/>
      <c r="D20" s="177"/>
      <c r="E20" s="176"/>
      <c r="F20" s="107" t="s">
        <v>251</v>
      </c>
      <c r="G20" s="50">
        <v>629</v>
      </c>
      <c r="H20" s="56"/>
      <c r="I20" s="56"/>
      <c r="J20" s="57"/>
      <c r="K20" s="56"/>
      <c r="L20" s="52">
        <f>L21+L22+L23+L24</f>
        <v>13070</v>
      </c>
      <c r="M20" s="52">
        <f>M21+M22+M23+M24</f>
        <v>14118.810000000001</v>
      </c>
      <c r="N20" s="52">
        <f>N21+N22+N23+N24</f>
        <v>7773.8099999999995</v>
      </c>
      <c r="O20" s="46">
        <v>0</v>
      </c>
      <c r="P20" s="47">
        <f t="shared" si="1"/>
        <v>55.059951936459228</v>
      </c>
    </row>
    <row r="21" spans="1:16" ht="72" x14ac:dyDescent="0.25">
      <c r="A21" s="173"/>
      <c r="B21" s="173"/>
      <c r="C21" s="173"/>
      <c r="D21" s="173"/>
      <c r="E21" s="176" t="s">
        <v>313</v>
      </c>
      <c r="F21" s="107" t="s">
        <v>251</v>
      </c>
      <c r="G21" s="50">
        <v>629</v>
      </c>
      <c r="H21" s="97">
        <v>11</v>
      </c>
      <c r="I21" s="97" t="s">
        <v>43</v>
      </c>
      <c r="J21" s="105" t="s">
        <v>258</v>
      </c>
      <c r="K21" s="105"/>
      <c r="L21" s="52">
        <v>0</v>
      </c>
      <c r="M21" s="52">
        <v>222.2</v>
      </c>
      <c r="N21" s="52">
        <v>222.2</v>
      </c>
      <c r="O21" s="46">
        <v>0</v>
      </c>
      <c r="P21" s="47">
        <f t="shared" si="1"/>
        <v>100</v>
      </c>
    </row>
    <row r="22" spans="1:16" ht="72" x14ac:dyDescent="0.25">
      <c r="A22" s="173"/>
      <c r="B22" s="173"/>
      <c r="C22" s="173"/>
      <c r="D22" s="173"/>
      <c r="E22" s="176"/>
      <c r="F22" s="107" t="s">
        <v>251</v>
      </c>
      <c r="G22" s="50">
        <v>629</v>
      </c>
      <c r="H22" s="97">
        <v>11</v>
      </c>
      <c r="I22" s="97" t="s">
        <v>43</v>
      </c>
      <c r="J22" s="105" t="s">
        <v>165</v>
      </c>
      <c r="K22" s="105" t="s">
        <v>166</v>
      </c>
      <c r="L22" s="52">
        <v>1500</v>
      </c>
      <c r="M22" s="52">
        <v>1500</v>
      </c>
      <c r="N22" s="52">
        <v>785</v>
      </c>
      <c r="O22" s="46">
        <v>0</v>
      </c>
      <c r="P22" s="47">
        <f t="shared" si="1"/>
        <v>52.333333333333329</v>
      </c>
    </row>
    <row r="23" spans="1:16" ht="120" x14ac:dyDescent="0.25">
      <c r="A23" s="97" t="s">
        <v>48</v>
      </c>
      <c r="B23" s="97" t="s">
        <v>45</v>
      </c>
      <c r="C23" s="97" t="s">
        <v>43</v>
      </c>
      <c r="D23" s="97" t="s">
        <v>97</v>
      </c>
      <c r="E23" s="104" t="s">
        <v>167</v>
      </c>
      <c r="F23" s="107" t="s">
        <v>251</v>
      </c>
      <c r="G23" s="50">
        <v>629</v>
      </c>
      <c r="H23" s="97" t="s">
        <v>101</v>
      </c>
      <c r="I23" s="97" t="s">
        <v>43</v>
      </c>
      <c r="J23" s="105" t="s">
        <v>168</v>
      </c>
      <c r="K23" s="50">
        <v>610</v>
      </c>
      <c r="L23" s="52">
        <v>11570</v>
      </c>
      <c r="M23" s="52">
        <v>11570</v>
      </c>
      <c r="N23" s="52">
        <v>5940</v>
      </c>
      <c r="O23" s="46">
        <v>0</v>
      </c>
      <c r="P23" s="47">
        <f t="shared" si="1"/>
        <v>51.339671564390663</v>
      </c>
    </row>
    <row r="24" spans="1:16" ht="120" x14ac:dyDescent="0.25">
      <c r="A24" s="97" t="s">
        <v>48</v>
      </c>
      <c r="B24" s="97" t="s">
        <v>45</v>
      </c>
      <c r="C24" s="97" t="s">
        <v>43</v>
      </c>
      <c r="D24" s="97" t="s">
        <v>99</v>
      </c>
      <c r="E24" s="107" t="s">
        <v>314</v>
      </c>
      <c r="F24" s="107" t="s">
        <v>251</v>
      </c>
      <c r="G24" s="50">
        <v>629</v>
      </c>
      <c r="H24" s="97" t="s">
        <v>101</v>
      </c>
      <c r="I24" s="97" t="s">
        <v>43</v>
      </c>
      <c r="J24" s="105" t="s">
        <v>315</v>
      </c>
      <c r="K24" s="50">
        <v>610</v>
      </c>
      <c r="L24" s="52">
        <v>0</v>
      </c>
      <c r="M24" s="52">
        <v>826.61</v>
      </c>
      <c r="N24" s="52">
        <v>826.61</v>
      </c>
      <c r="O24" s="46">
        <v>0</v>
      </c>
      <c r="P24" s="47">
        <f t="shared" si="1"/>
        <v>100</v>
      </c>
    </row>
    <row r="25" spans="1:16" ht="14.45" customHeight="1" x14ac:dyDescent="0.25">
      <c r="A25" s="173" t="s">
        <v>48</v>
      </c>
      <c r="B25" s="173">
        <v>2</v>
      </c>
      <c r="C25" s="173" t="s">
        <v>159</v>
      </c>
      <c r="D25" s="175"/>
      <c r="E25" s="163" t="s">
        <v>259</v>
      </c>
      <c r="F25" s="107" t="s">
        <v>14</v>
      </c>
      <c r="G25" s="56"/>
      <c r="H25" s="106"/>
      <c r="I25" s="106"/>
      <c r="J25" s="57"/>
      <c r="K25" s="56"/>
      <c r="L25" s="52">
        <f>SUM(L26:L26)</f>
        <v>0</v>
      </c>
      <c r="M25" s="52">
        <f>SUM(M26:M26)</f>
        <v>1141</v>
      </c>
      <c r="N25" s="52">
        <f>SUM(N26:N26)</f>
        <v>1141</v>
      </c>
      <c r="O25" s="46">
        <v>0</v>
      </c>
      <c r="P25" s="47">
        <f t="shared" si="1"/>
        <v>100</v>
      </c>
    </row>
    <row r="26" spans="1:16" ht="48" x14ac:dyDescent="0.25">
      <c r="A26" s="173"/>
      <c r="B26" s="173"/>
      <c r="C26" s="173"/>
      <c r="D26" s="175"/>
      <c r="E26" s="163"/>
      <c r="F26" s="107" t="s">
        <v>250</v>
      </c>
      <c r="G26" s="50">
        <v>636</v>
      </c>
      <c r="H26" s="98" t="s">
        <v>101</v>
      </c>
      <c r="I26" s="98" t="s">
        <v>43</v>
      </c>
      <c r="J26" s="57"/>
      <c r="K26" s="56"/>
      <c r="L26" s="52">
        <f>SUM(L27)</f>
        <v>0</v>
      </c>
      <c r="M26" s="52">
        <f t="shared" ref="M26" si="7">SUM(M27)</f>
        <v>1141</v>
      </c>
      <c r="N26" s="52">
        <f>SUM(N27)</f>
        <v>1141</v>
      </c>
      <c r="O26" s="46">
        <v>0</v>
      </c>
      <c r="P26" s="47">
        <f t="shared" si="1"/>
        <v>100</v>
      </c>
    </row>
    <row r="27" spans="1:16" ht="96" x14ac:dyDescent="0.25">
      <c r="A27" s="103" t="s">
        <v>48</v>
      </c>
      <c r="B27" s="103">
        <v>2</v>
      </c>
      <c r="C27" s="103" t="s">
        <v>159</v>
      </c>
      <c r="D27" s="103" t="s">
        <v>97</v>
      </c>
      <c r="E27" s="104" t="s">
        <v>260</v>
      </c>
      <c r="F27" s="107" t="s">
        <v>250</v>
      </c>
      <c r="G27" s="50">
        <v>636</v>
      </c>
      <c r="H27" s="97" t="s">
        <v>101</v>
      </c>
      <c r="I27" s="97" t="s">
        <v>43</v>
      </c>
      <c r="J27" s="105" t="s">
        <v>261</v>
      </c>
      <c r="K27" s="50">
        <v>410</v>
      </c>
      <c r="L27" s="52">
        <v>0</v>
      </c>
      <c r="M27" s="52">
        <v>1141</v>
      </c>
      <c r="N27" s="52">
        <v>1141</v>
      </c>
      <c r="O27" s="46">
        <v>0</v>
      </c>
      <c r="P27" s="47">
        <f t="shared" si="1"/>
        <v>100</v>
      </c>
    </row>
    <row r="28" spans="1:16" ht="14.45" customHeight="1" x14ac:dyDescent="0.25">
      <c r="A28" s="170" t="s">
        <v>48</v>
      </c>
      <c r="B28" s="170">
        <v>3</v>
      </c>
      <c r="C28" s="171"/>
      <c r="D28" s="171"/>
      <c r="E28" s="161" t="s">
        <v>316</v>
      </c>
      <c r="F28" s="101" t="s">
        <v>14</v>
      </c>
      <c r="G28" s="43"/>
      <c r="H28" s="100"/>
      <c r="I28" s="100"/>
      <c r="J28" s="44"/>
      <c r="K28" s="43"/>
      <c r="L28" s="45">
        <f t="shared" ref="L28:N28" si="8">SUM(L30)</f>
        <v>0</v>
      </c>
      <c r="M28" s="45">
        <f t="shared" si="8"/>
        <v>50</v>
      </c>
      <c r="N28" s="45">
        <f t="shared" si="8"/>
        <v>0</v>
      </c>
      <c r="O28" s="46">
        <v>0</v>
      </c>
      <c r="P28" s="47">
        <f t="shared" si="1"/>
        <v>0</v>
      </c>
    </row>
    <row r="29" spans="1:16" ht="72" x14ac:dyDescent="0.25">
      <c r="A29" s="170"/>
      <c r="B29" s="170"/>
      <c r="C29" s="171"/>
      <c r="D29" s="171"/>
      <c r="E29" s="161"/>
      <c r="F29" s="107" t="s">
        <v>251</v>
      </c>
      <c r="G29" s="49">
        <v>629</v>
      </c>
      <c r="H29" s="100"/>
      <c r="I29" s="100"/>
      <c r="J29" s="44"/>
      <c r="K29" s="43"/>
      <c r="L29" s="45">
        <f>L31</f>
        <v>0</v>
      </c>
      <c r="M29" s="45">
        <f>M31</f>
        <v>50</v>
      </c>
      <c r="N29" s="45">
        <f t="shared" ref="N29:O30" si="9">N30</f>
        <v>0</v>
      </c>
      <c r="O29" s="46">
        <v>0</v>
      </c>
      <c r="P29" s="47">
        <f t="shared" si="1"/>
        <v>0</v>
      </c>
    </row>
    <row r="30" spans="1:16" ht="60" x14ac:dyDescent="0.25">
      <c r="A30" s="97" t="s">
        <v>48</v>
      </c>
      <c r="B30" s="97" t="s">
        <v>46</v>
      </c>
      <c r="C30" s="58" t="s">
        <v>48</v>
      </c>
      <c r="D30" s="106"/>
      <c r="E30" s="105" t="s">
        <v>262</v>
      </c>
      <c r="F30" s="107" t="s">
        <v>250</v>
      </c>
      <c r="G30" s="50">
        <v>629</v>
      </c>
      <c r="H30" s="58" t="s">
        <v>160</v>
      </c>
      <c r="I30" s="58" t="s">
        <v>160</v>
      </c>
      <c r="J30" s="57"/>
      <c r="K30" s="56"/>
      <c r="L30" s="52">
        <v>0</v>
      </c>
      <c r="M30" s="52">
        <f>M31</f>
        <v>50</v>
      </c>
      <c r="N30" s="52">
        <f t="shared" si="9"/>
        <v>0</v>
      </c>
      <c r="O30" s="52">
        <f t="shared" si="9"/>
        <v>0</v>
      </c>
      <c r="P30" s="47">
        <f t="shared" si="1"/>
        <v>0</v>
      </c>
    </row>
    <row r="31" spans="1:16" ht="72" x14ac:dyDescent="0.25">
      <c r="A31" s="59" t="s">
        <v>48</v>
      </c>
      <c r="B31" s="59" t="s">
        <v>46</v>
      </c>
      <c r="C31" s="58" t="s">
        <v>48</v>
      </c>
      <c r="D31" s="58" t="s">
        <v>2</v>
      </c>
      <c r="E31" s="107" t="s">
        <v>263</v>
      </c>
      <c r="F31" s="107" t="s">
        <v>251</v>
      </c>
      <c r="G31" s="50">
        <v>629</v>
      </c>
      <c r="H31" s="98" t="s">
        <v>160</v>
      </c>
      <c r="I31" s="98" t="s">
        <v>160</v>
      </c>
      <c r="J31" s="109" t="s">
        <v>264</v>
      </c>
      <c r="K31" s="60">
        <v>244</v>
      </c>
      <c r="L31" s="52">
        <v>0</v>
      </c>
      <c r="M31" s="52">
        <v>50</v>
      </c>
      <c r="N31" s="52">
        <v>0</v>
      </c>
      <c r="O31" s="46">
        <v>0</v>
      </c>
      <c r="P31" s="47">
        <f t="shared" si="1"/>
        <v>0</v>
      </c>
    </row>
    <row r="32" spans="1:16" ht="14.45" customHeight="1" x14ac:dyDescent="0.25">
      <c r="A32" s="170" t="s">
        <v>48</v>
      </c>
      <c r="B32" s="170">
        <v>4</v>
      </c>
      <c r="C32" s="178"/>
      <c r="D32" s="171"/>
      <c r="E32" s="161" t="s">
        <v>317</v>
      </c>
      <c r="F32" s="101" t="s">
        <v>14</v>
      </c>
      <c r="G32" s="43"/>
      <c r="H32" s="100"/>
      <c r="I32" s="100"/>
      <c r="J32" s="44"/>
      <c r="K32" s="43"/>
      <c r="L32" s="45">
        <f>SUM(L33:L34)</f>
        <v>100</v>
      </c>
      <c r="M32" s="45">
        <f>SUM(M33:M34)</f>
        <v>100</v>
      </c>
      <c r="N32" s="45">
        <f>SUM(N33:N34)</f>
        <v>63.8</v>
      </c>
      <c r="O32" s="46">
        <f t="shared" si="0"/>
        <v>63.800000000000004</v>
      </c>
      <c r="P32" s="47">
        <f t="shared" si="1"/>
        <v>63.800000000000004</v>
      </c>
    </row>
    <row r="33" spans="1:16" ht="60" x14ac:dyDescent="0.25">
      <c r="A33" s="170"/>
      <c r="B33" s="170"/>
      <c r="C33" s="178"/>
      <c r="D33" s="171"/>
      <c r="E33" s="161"/>
      <c r="F33" s="101" t="s">
        <v>249</v>
      </c>
      <c r="G33" s="49">
        <v>638</v>
      </c>
      <c r="H33" s="102"/>
      <c r="I33" s="102"/>
      <c r="J33" s="44"/>
      <c r="K33" s="43"/>
      <c r="L33" s="45">
        <f>SUM(L35)</f>
        <v>36</v>
      </c>
      <c r="M33" s="45">
        <f t="shared" ref="M33" si="10">SUM(M35)</f>
        <v>36</v>
      </c>
      <c r="N33" s="45">
        <f>SUM(N35)</f>
        <v>36</v>
      </c>
      <c r="O33" s="46">
        <f t="shared" si="0"/>
        <v>100</v>
      </c>
      <c r="P33" s="47">
        <f t="shared" si="1"/>
        <v>100</v>
      </c>
    </row>
    <row r="34" spans="1:16" ht="84" x14ac:dyDescent="0.25">
      <c r="A34" s="170"/>
      <c r="B34" s="170"/>
      <c r="C34" s="178"/>
      <c r="D34" s="171"/>
      <c r="E34" s="161"/>
      <c r="F34" s="101" t="s">
        <v>251</v>
      </c>
      <c r="G34" s="49">
        <v>629</v>
      </c>
      <c r="H34" s="102"/>
      <c r="I34" s="102"/>
      <c r="J34" s="44"/>
      <c r="K34" s="43"/>
      <c r="L34" s="45">
        <f>L38</f>
        <v>64</v>
      </c>
      <c r="M34" s="45">
        <f t="shared" ref="M34" si="11">M38</f>
        <v>64</v>
      </c>
      <c r="N34" s="45">
        <f>N38</f>
        <v>27.8</v>
      </c>
      <c r="O34" s="46">
        <f t="shared" si="0"/>
        <v>43.4375</v>
      </c>
      <c r="P34" s="47">
        <f t="shared" si="1"/>
        <v>43.4375</v>
      </c>
    </row>
    <row r="35" spans="1:16" ht="60" x14ac:dyDescent="0.25">
      <c r="A35" s="173"/>
      <c r="B35" s="173"/>
      <c r="C35" s="179"/>
      <c r="D35" s="179"/>
      <c r="E35" s="176"/>
      <c r="F35" s="107" t="s">
        <v>249</v>
      </c>
      <c r="G35" s="50">
        <v>638</v>
      </c>
      <c r="H35" s="98" t="s">
        <v>160</v>
      </c>
      <c r="I35" s="98" t="s">
        <v>169</v>
      </c>
      <c r="J35" s="61"/>
      <c r="K35" s="53"/>
      <c r="L35" s="52">
        <f>SUM(L37)</f>
        <v>36</v>
      </c>
      <c r="M35" s="52">
        <f t="shared" ref="M35" si="12">SUM(M37)</f>
        <v>36</v>
      </c>
      <c r="N35" s="52">
        <f>SUM(N37)</f>
        <v>36</v>
      </c>
      <c r="O35" s="46">
        <f t="shared" si="0"/>
        <v>100</v>
      </c>
      <c r="P35" s="47">
        <f t="shared" si="1"/>
        <v>100</v>
      </c>
    </row>
    <row r="36" spans="1:16" ht="72" x14ac:dyDescent="0.25">
      <c r="A36" s="173"/>
      <c r="B36" s="173"/>
      <c r="C36" s="179"/>
      <c r="D36" s="179"/>
      <c r="E36" s="176"/>
      <c r="F36" s="107" t="s">
        <v>251</v>
      </c>
      <c r="G36" s="50">
        <v>629</v>
      </c>
      <c r="H36" s="98" t="s">
        <v>161</v>
      </c>
      <c r="I36" s="98" t="s">
        <v>170</v>
      </c>
      <c r="J36" s="61"/>
      <c r="K36" s="53"/>
      <c r="L36" s="52">
        <f>L38</f>
        <v>64</v>
      </c>
      <c r="M36" s="52">
        <f t="shared" ref="M36" si="13">M38</f>
        <v>64</v>
      </c>
      <c r="N36" s="52">
        <f>N38</f>
        <v>27.8</v>
      </c>
      <c r="O36" s="46">
        <f t="shared" si="0"/>
        <v>43.4375</v>
      </c>
      <c r="P36" s="47">
        <f t="shared" si="1"/>
        <v>43.4375</v>
      </c>
    </row>
    <row r="37" spans="1:16" ht="60" x14ac:dyDescent="0.25">
      <c r="A37" s="173"/>
      <c r="B37" s="173"/>
      <c r="C37" s="179"/>
      <c r="D37" s="179"/>
      <c r="E37" s="181"/>
      <c r="F37" s="107" t="s">
        <v>249</v>
      </c>
      <c r="G37" s="50">
        <v>638</v>
      </c>
      <c r="H37" s="98" t="s">
        <v>160</v>
      </c>
      <c r="I37" s="98" t="s">
        <v>169</v>
      </c>
      <c r="J37" s="62" t="s">
        <v>265</v>
      </c>
      <c r="K37" s="53">
        <v>610</v>
      </c>
      <c r="L37" s="52">
        <v>36</v>
      </c>
      <c r="M37" s="52">
        <v>36</v>
      </c>
      <c r="N37" s="52">
        <v>36</v>
      </c>
      <c r="O37" s="46">
        <f t="shared" si="0"/>
        <v>100</v>
      </c>
      <c r="P37" s="47">
        <f t="shared" si="1"/>
        <v>100</v>
      </c>
    </row>
    <row r="38" spans="1:16" ht="72" x14ac:dyDescent="0.25">
      <c r="A38" s="180"/>
      <c r="B38" s="180"/>
      <c r="C38" s="180"/>
      <c r="D38" s="180"/>
      <c r="E38" s="182"/>
      <c r="F38" s="107" t="s">
        <v>251</v>
      </c>
      <c r="G38" s="50">
        <v>629</v>
      </c>
      <c r="H38" s="98" t="s">
        <v>161</v>
      </c>
      <c r="I38" s="98" t="s">
        <v>170</v>
      </c>
      <c r="J38" s="62" t="s">
        <v>265</v>
      </c>
      <c r="K38" s="53">
        <v>240</v>
      </c>
      <c r="L38" s="52">
        <v>64</v>
      </c>
      <c r="M38" s="52">
        <v>64</v>
      </c>
      <c r="N38" s="52">
        <v>27.8</v>
      </c>
      <c r="O38" s="46">
        <f t="shared" si="0"/>
        <v>43.4375</v>
      </c>
      <c r="P38" s="47">
        <f t="shared" si="1"/>
        <v>43.4375</v>
      </c>
    </row>
  </sheetData>
  <mergeCells count="63">
    <mergeCell ref="A37:A38"/>
    <mergeCell ref="B37:B38"/>
    <mergeCell ref="C37:C38"/>
    <mergeCell ref="D37:D38"/>
    <mergeCell ref="E37:E38"/>
    <mergeCell ref="B32:B34"/>
    <mergeCell ref="C32:C34"/>
    <mergeCell ref="D32:D34"/>
    <mergeCell ref="E32:E34"/>
    <mergeCell ref="A35:A36"/>
    <mergeCell ref="B35:B36"/>
    <mergeCell ref="C35:C36"/>
    <mergeCell ref="D35:D36"/>
    <mergeCell ref="E35:E36"/>
    <mergeCell ref="A32:A34"/>
    <mergeCell ref="E13:E14"/>
    <mergeCell ref="A18:A20"/>
    <mergeCell ref="B18:B20"/>
    <mergeCell ref="C18:C20"/>
    <mergeCell ref="D18:D20"/>
    <mergeCell ref="E18:E20"/>
    <mergeCell ref="E15:E17"/>
    <mergeCell ref="A28:A29"/>
    <mergeCell ref="B28:B29"/>
    <mergeCell ref="C28:C29"/>
    <mergeCell ref="D28:D29"/>
    <mergeCell ref="E28:E29"/>
    <mergeCell ref="A21:A22"/>
    <mergeCell ref="B21:B22"/>
    <mergeCell ref="C21:C22"/>
    <mergeCell ref="D21:D22"/>
    <mergeCell ref="E21:E22"/>
    <mergeCell ref="A25:A26"/>
    <mergeCell ref="B25:B26"/>
    <mergeCell ref="C25:C26"/>
    <mergeCell ref="D25:D26"/>
    <mergeCell ref="E25:E26"/>
    <mergeCell ref="C5:C8"/>
    <mergeCell ref="D5:D8"/>
    <mergeCell ref="A15:A17"/>
    <mergeCell ref="B15:B17"/>
    <mergeCell ref="C15:C17"/>
    <mergeCell ref="D15:D17"/>
    <mergeCell ref="A13:A14"/>
    <mergeCell ref="B13:B14"/>
    <mergeCell ref="C13:C14"/>
    <mergeCell ref="D13:D14"/>
    <mergeCell ref="E5:E8"/>
    <mergeCell ref="E9:E11"/>
    <mergeCell ref="A1:P1"/>
    <mergeCell ref="A3:D3"/>
    <mergeCell ref="E3:E4"/>
    <mergeCell ref="F3:F4"/>
    <mergeCell ref="G3:K3"/>
    <mergeCell ref="L3:N3"/>
    <mergeCell ref="O3:P3"/>
    <mergeCell ref="E2:J2"/>
    <mergeCell ref="A5:A8"/>
    <mergeCell ref="A9:A11"/>
    <mergeCell ref="B9:B11"/>
    <mergeCell ref="C9:C11"/>
    <mergeCell ref="D9:D11"/>
    <mergeCell ref="B5:B8"/>
  </mergeCells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opLeftCell="A46" workbookViewId="0">
      <selection activeCell="I5" sqref="I5"/>
    </sheetView>
  </sheetViews>
  <sheetFormatPr defaultRowHeight="15" x14ac:dyDescent="0.25"/>
  <cols>
    <col min="1" max="1" width="4.7109375" customWidth="1"/>
    <col min="2" max="2" width="5.28515625" customWidth="1"/>
    <col min="3" max="3" width="16.42578125" customWidth="1"/>
    <col min="4" max="4" width="32.7109375" customWidth="1"/>
    <col min="5" max="5" width="17.7109375" customWidth="1"/>
    <col min="6" max="6" width="16.5703125" customWidth="1"/>
    <col min="7" max="7" width="11" customWidth="1"/>
  </cols>
  <sheetData>
    <row r="1" spans="1:7" ht="17.25" customHeight="1" x14ac:dyDescent="0.25">
      <c r="A1" s="111"/>
      <c r="B1" s="111"/>
      <c r="C1" s="111"/>
      <c r="D1" s="111"/>
      <c r="E1" s="111" t="s">
        <v>35</v>
      </c>
      <c r="F1" s="111"/>
      <c r="G1" s="111"/>
    </row>
    <row r="2" spans="1:7" ht="10.5" customHeight="1" x14ac:dyDescent="0.25">
      <c r="A2" s="63"/>
      <c r="B2" s="64"/>
      <c r="C2" s="64"/>
      <c r="D2" s="15" t="s">
        <v>312</v>
      </c>
      <c r="E2" s="64"/>
      <c r="F2" s="64"/>
      <c r="G2" s="65"/>
    </row>
    <row r="3" spans="1:7" ht="20.25" customHeight="1" x14ac:dyDescent="0.25">
      <c r="A3" s="136" t="s">
        <v>10</v>
      </c>
      <c r="B3" s="137"/>
      <c r="C3" s="138" t="s">
        <v>19</v>
      </c>
      <c r="D3" s="138" t="s">
        <v>266</v>
      </c>
      <c r="E3" s="112" t="s">
        <v>9</v>
      </c>
      <c r="F3" s="139"/>
      <c r="G3" s="113" t="s">
        <v>34</v>
      </c>
    </row>
    <row r="4" spans="1:7" ht="24" customHeight="1" x14ac:dyDescent="0.25">
      <c r="A4" s="110" t="s">
        <v>16</v>
      </c>
      <c r="B4" s="110" t="s">
        <v>11</v>
      </c>
      <c r="C4" s="140"/>
      <c r="D4" s="140"/>
      <c r="E4" s="61" t="s">
        <v>33</v>
      </c>
      <c r="F4" s="61" t="s">
        <v>32</v>
      </c>
      <c r="G4" s="114"/>
    </row>
    <row r="5" spans="1:7" ht="45" customHeight="1" x14ac:dyDescent="0.25">
      <c r="A5" s="141" t="s">
        <v>48</v>
      </c>
      <c r="B5" s="141"/>
      <c r="C5" s="138" t="s">
        <v>248</v>
      </c>
      <c r="D5" s="66" t="s">
        <v>267</v>
      </c>
      <c r="E5" s="67">
        <f t="shared" ref="E5:F5" si="0">E6</f>
        <v>18319.788</v>
      </c>
      <c r="F5" s="67">
        <f t="shared" si="0"/>
        <v>11574.839</v>
      </c>
      <c r="G5" s="68">
        <f>F5/E5*100</f>
        <v>63.182166736863991</v>
      </c>
    </row>
    <row r="6" spans="1:7" ht="15" customHeight="1" x14ac:dyDescent="0.25">
      <c r="A6" s="142"/>
      <c r="B6" s="142"/>
      <c r="C6" s="143"/>
      <c r="D6" s="66" t="s">
        <v>268</v>
      </c>
      <c r="E6" s="69">
        <f>E8+E9</f>
        <v>18319.788</v>
      </c>
      <c r="F6" s="69">
        <f t="shared" ref="F6" si="1">F8+F9</f>
        <v>11574.839</v>
      </c>
      <c r="G6" s="68">
        <f>F6/E6*100</f>
        <v>63.182166736863991</v>
      </c>
    </row>
    <row r="7" spans="1:7" x14ac:dyDescent="0.25">
      <c r="A7" s="142"/>
      <c r="B7" s="142"/>
      <c r="C7" s="143"/>
      <c r="D7" s="66" t="s">
        <v>269</v>
      </c>
      <c r="E7" s="70"/>
      <c r="F7" s="70"/>
      <c r="G7" s="71"/>
    </row>
    <row r="8" spans="1:7" ht="24" x14ac:dyDescent="0.25">
      <c r="A8" s="142"/>
      <c r="B8" s="142"/>
      <c r="C8" s="143"/>
      <c r="D8" s="66" t="s">
        <v>270</v>
      </c>
      <c r="E8" s="67">
        <f>E18+E28+E38+E48</f>
        <v>15562.457999999999</v>
      </c>
      <c r="F8" s="67">
        <f>F18+F28+F38+F48</f>
        <v>9006.2989999999991</v>
      </c>
      <c r="G8" s="68">
        <f t="shared" ref="G8:G9" si="2">F8/E8*100</f>
        <v>57.871956987771469</v>
      </c>
    </row>
    <row r="9" spans="1:7" ht="24" x14ac:dyDescent="0.25">
      <c r="A9" s="142"/>
      <c r="B9" s="142"/>
      <c r="C9" s="143"/>
      <c r="D9" s="66" t="s">
        <v>271</v>
      </c>
      <c r="E9" s="67">
        <f>E19+E29</f>
        <v>2757.33</v>
      </c>
      <c r="F9" s="67">
        <f t="shared" ref="F9" si="3">F19+F29</f>
        <v>2568.54</v>
      </c>
      <c r="G9" s="68">
        <f t="shared" si="2"/>
        <v>93.153159034283163</v>
      </c>
    </row>
    <row r="10" spans="1:7" ht="24" x14ac:dyDescent="0.25">
      <c r="A10" s="142"/>
      <c r="B10" s="142"/>
      <c r="C10" s="143"/>
      <c r="D10" s="66" t="s">
        <v>272</v>
      </c>
      <c r="E10" s="67">
        <v>0</v>
      </c>
      <c r="F10" s="67">
        <v>0</v>
      </c>
      <c r="G10" s="67">
        <v>0</v>
      </c>
    </row>
    <row r="11" spans="1:7" x14ac:dyDescent="0.25">
      <c r="A11" s="142"/>
      <c r="B11" s="142"/>
      <c r="C11" s="143"/>
      <c r="D11" s="66" t="s">
        <v>273</v>
      </c>
      <c r="E11" s="67">
        <v>0</v>
      </c>
      <c r="F11" s="67">
        <v>0</v>
      </c>
      <c r="G11" s="67">
        <v>0</v>
      </c>
    </row>
    <row r="12" spans="1:7" ht="24" x14ac:dyDescent="0.25">
      <c r="A12" s="142"/>
      <c r="B12" s="142"/>
      <c r="C12" s="143"/>
      <c r="D12" s="66" t="s">
        <v>274</v>
      </c>
      <c r="E12" s="67">
        <v>0</v>
      </c>
      <c r="F12" s="67">
        <v>0</v>
      </c>
      <c r="G12" s="67">
        <v>0</v>
      </c>
    </row>
    <row r="13" spans="1:7" ht="24" x14ac:dyDescent="0.25">
      <c r="A13" s="142"/>
      <c r="B13" s="142"/>
      <c r="C13" s="143"/>
      <c r="D13" s="66" t="s">
        <v>275</v>
      </c>
      <c r="E13" s="67">
        <v>0</v>
      </c>
      <c r="F13" s="67">
        <v>0</v>
      </c>
      <c r="G13" s="67">
        <v>0</v>
      </c>
    </row>
    <row r="14" spans="1:7" x14ac:dyDescent="0.25">
      <c r="A14" s="144"/>
      <c r="B14" s="144"/>
      <c r="C14" s="140"/>
      <c r="D14" s="72" t="s">
        <v>276</v>
      </c>
      <c r="E14" s="67">
        <v>0</v>
      </c>
      <c r="F14" s="67">
        <v>0</v>
      </c>
      <c r="G14" s="67">
        <v>0</v>
      </c>
    </row>
    <row r="15" spans="1:7" x14ac:dyDescent="0.25">
      <c r="A15" s="183" t="s">
        <v>48</v>
      </c>
      <c r="B15" s="183" t="s">
        <v>2</v>
      </c>
      <c r="C15" s="184" t="s">
        <v>277</v>
      </c>
      <c r="D15" s="66" t="s">
        <v>267</v>
      </c>
      <c r="E15" s="73">
        <f t="shared" ref="E15:F15" si="4">E16</f>
        <v>2909.9780000000001</v>
      </c>
      <c r="F15" s="73">
        <f t="shared" si="4"/>
        <v>2596.2289999999998</v>
      </c>
      <c r="G15" s="68">
        <f t="shared" ref="G15:G16" si="5">F15/E15*100</f>
        <v>89.218165910532647</v>
      </c>
    </row>
    <row r="16" spans="1:7" ht="15" customHeight="1" x14ac:dyDescent="0.25">
      <c r="A16" s="183"/>
      <c r="B16" s="183"/>
      <c r="C16" s="184"/>
      <c r="D16" s="72" t="s">
        <v>268</v>
      </c>
      <c r="E16" s="73">
        <f t="shared" ref="E16:F16" si="6">E18+E19</f>
        <v>2909.9780000000001</v>
      </c>
      <c r="F16" s="73">
        <f t="shared" si="6"/>
        <v>2596.2289999999998</v>
      </c>
      <c r="G16" s="68">
        <f t="shared" si="5"/>
        <v>89.218165910532647</v>
      </c>
    </row>
    <row r="17" spans="1:7" x14ac:dyDescent="0.25">
      <c r="A17" s="183"/>
      <c r="B17" s="183"/>
      <c r="C17" s="184"/>
      <c r="D17" s="72" t="s">
        <v>269</v>
      </c>
      <c r="E17" s="73"/>
      <c r="F17" s="73"/>
      <c r="G17" s="74"/>
    </row>
    <row r="18" spans="1:7" ht="24" x14ac:dyDescent="0.25">
      <c r="A18" s="183"/>
      <c r="B18" s="183"/>
      <c r="C18" s="184"/>
      <c r="D18" s="72" t="s">
        <v>270</v>
      </c>
      <c r="E18" s="73">
        <v>152.648</v>
      </c>
      <c r="F18" s="73">
        <v>27.689</v>
      </c>
      <c r="G18" s="68">
        <f>F18/E18*100</f>
        <v>18.139117446674703</v>
      </c>
    </row>
    <row r="19" spans="1:7" ht="24" x14ac:dyDescent="0.25">
      <c r="A19" s="183"/>
      <c r="B19" s="183"/>
      <c r="C19" s="184"/>
      <c r="D19" s="72" t="s">
        <v>271</v>
      </c>
      <c r="E19" s="73">
        <v>2757.33</v>
      </c>
      <c r="F19" s="73">
        <v>2568.54</v>
      </c>
      <c r="G19" s="68">
        <f>F19/E19*100</f>
        <v>93.153159034283163</v>
      </c>
    </row>
    <row r="20" spans="1:7" ht="24" x14ac:dyDescent="0.25">
      <c r="A20" s="183"/>
      <c r="B20" s="183"/>
      <c r="C20" s="184"/>
      <c r="D20" s="72" t="s">
        <v>272</v>
      </c>
      <c r="E20" s="73">
        <v>0</v>
      </c>
      <c r="F20" s="73">
        <v>0</v>
      </c>
      <c r="G20" s="46">
        <v>0</v>
      </c>
    </row>
    <row r="21" spans="1:7" x14ac:dyDescent="0.25">
      <c r="A21" s="183"/>
      <c r="B21" s="183"/>
      <c r="C21" s="184"/>
      <c r="D21" s="72" t="s">
        <v>273</v>
      </c>
      <c r="E21" s="73">
        <v>0</v>
      </c>
      <c r="F21" s="73">
        <v>0</v>
      </c>
      <c r="G21" s="75">
        <v>0</v>
      </c>
    </row>
    <row r="22" spans="1:7" ht="24" x14ac:dyDescent="0.25">
      <c r="A22" s="183"/>
      <c r="B22" s="183"/>
      <c r="C22" s="184"/>
      <c r="D22" s="72" t="s">
        <v>274</v>
      </c>
      <c r="E22" s="73">
        <v>0</v>
      </c>
      <c r="F22" s="73">
        <v>0</v>
      </c>
      <c r="G22" s="75">
        <v>0</v>
      </c>
    </row>
    <row r="23" spans="1:7" ht="24" x14ac:dyDescent="0.25">
      <c r="A23" s="183"/>
      <c r="B23" s="183"/>
      <c r="C23" s="184"/>
      <c r="D23" s="72" t="s">
        <v>275</v>
      </c>
      <c r="E23" s="73">
        <v>0</v>
      </c>
      <c r="F23" s="73">
        <v>0</v>
      </c>
      <c r="G23" s="75">
        <v>0</v>
      </c>
    </row>
    <row r="24" spans="1:7" x14ac:dyDescent="0.25">
      <c r="A24" s="183"/>
      <c r="B24" s="183"/>
      <c r="C24" s="184"/>
      <c r="D24" s="72" t="s">
        <v>276</v>
      </c>
      <c r="E24" s="73">
        <v>0</v>
      </c>
      <c r="F24" s="73">
        <v>0</v>
      </c>
      <c r="G24" s="75">
        <v>0</v>
      </c>
    </row>
    <row r="25" spans="1:7" x14ac:dyDescent="0.25">
      <c r="A25" s="183" t="s">
        <v>48</v>
      </c>
      <c r="B25" s="183" t="s">
        <v>45</v>
      </c>
      <c r="C25" s="184" t="s">
        <v>278</v>
      </c>
      <c r="D25" s="66" t="s">
        <v>14</v>
      </c>
      <c r="E25" s="73">
        <f t="shared" ref="E25:F25" si="7">E26</f>
        <v>15259.81</v>
      </c>
      <c r="F25" s="73">
        <f t="shared" si="7"/>
        <v>8914.81</v>
      </c>
      <c r="G25" s="68">
        <f t="shared" ref="G25:G26" si="8">F25/E25*100</f>
        <v>58.420190028578332</v>
      </c>
    </row>
    <row r="26" spans="1:7" ht="15" customHeight="1" x14ac:dyDescent="0.25">
      <c r="A26" s="183"/>
      <c r="B26" s="183"/>
      <c r="C26" s="184"/>
      <c r="D26" s="72" t="s">
        <v>268</v>
      </c>
      <c r="E26" s="73">
        <f>SUM(E28+E29)</f>
        <v>15259.81</v>
      </c>
      <c r="F26" s="73">
        <f>SUM(F28+F29)</f>
        <v>8914.81</v>
      </c>
      <c r="G26" s="68">
        <f t="shared" si="8"/>
        <v>58.420190028578332</v>
      </c>
    </row>
    <row r="27" spans="1:7" x14ac:dyDescent="0.25">
      <c r="A27" s="183"/>
      <c r="B27" s="183"/>
      <c r="C27" s="184"/>
      <c r="D27" s="72" t="s">
        <v>269</v>
      </c>
      <c r="E27" s="73"/>
      <c r="F27" s="73"/>
      <c r="G27" s="76"/>
    </row>
    <row r="28" spans="1:7" ht="24" x14ac:dyDescent="0.25">
      <c r="A28" s="183"/>
      <c r="B28" s="183"/>
      <c r="C28" s="184"/>
      <c r="D28" s="72" t="s">
        <v>270</v>
      </c>
      <c r="E28" s="73">
        <v>15259.81</v>
      </c>
      <c r="F28" s="73">
        <v>8914.81</v>
      </c>
      <c r="G28" s="68">
        <f t="shared" ref="G28" si="9">F28/E28*100</f>
        <v>58.420190028578332</v>
      </c>
    </row>
    <row r="29" spans="1:7" ht="24" x14ac:dyDescent="0.25">
      <c r="A29" s="183"/>
      <c r="B29" s="183"/>
      <c r="C29" s="184"/>
      <c r="D29" s="72" t="s">
        <v>271</v>
      </c>
      <c r="E29" s="73">
        <v>0</v>
      </c>
      <c r="F29" s="73">
        <v>0</v>
      </c>
      <c r="G29" s="68">
        <v>0</v>
      </c>
    </row>
    <row r="30" spans="1:7" ht="24" x14ac:dyDescent="0.25">
      <c r="A30" s="183"/>
      <c r="B30" s="183"/>
      <c r="C30" s="184"/>
      <c r="D30" s="72" t="s">
        <v>272</v>
      </c>
      <c r="E30" s="77">
        <v>0</v>
      </c>
      <c r="F30" s="77">
        <v>0</v>
      </c>
      <c r="G30" s="77">
        <v>0</v>
      </c>
    </row>
    <row r="31" spans="1:7" x14ac:dyDescent="0.25">
      <c r="A31" s="183"/>
      <c r="B31" s="183"/>
      <c r="C31" s="184"/>
      <c r="D31" s="72" t="s">
        <v>273</v>
      </c>
      <c r="E31" s="77">
        <v>0</v>
      </c>
      <c r="F31" s="77">
        <v>0</v>
      </c>
      <c r="G31" s="77">
        <v>0</v>
      </c>
    </row>
    <row r="32" spans="1:7" ht="24" x14ac:dyDescent="0.25">
      <c r="A32" s="183"/>
      <c r="B32" s="183"/>
      <c r="C32" s="184"/>
      <c r="D32" s="72" t="s">
        <v>274</v>
      </c>
      <c r="E32" s="77">
        <v>0</v>
      </c>
      <c r="F32" s="77">
        <v>0</v>
      </c>
      <c r="G32" s="77">
        <v>0</v>
      </c>
    </row>
    <row r="33" spans="1:7" ht="24" x14ac:dyDescent="0.25">
      <c r="A33" s="183"/>
      <c r="B33" s="183"/>
      <c r="C33" s="184"/>
      <c r="D33" s="72" t="s">
        <v>275</v>
      </c>
      <c r="E33" s="77">
        <v>0</v>
      </c>
      <c r="F33" s="77">
        <v>0</v>
      </c>
      <c r="G33" s="77">
        <v>0</v>
      </c>
    </row>
    <row r="34" spans="1:7" x14ac:dyDescent="0.25">
      <c r="A34" s="183"/>
      <c r="B34" s="183"/>
      <c r="C34" s="184"/>
      <c r="D34" s="72" t="s">
        <v>276</v>
      </c>
      <c r="E34" s="77">
        <v>0</v>
      </c>
      <c r="F34" s="77">
        <v>0</v>
      </c>
      <c r="G34" s="77">
        <v>0</v>
      </c>
    </row>
    <row r="35" spans="1:7" x14ac:dyDescent="0.25">
      <c r="A35" s="183" t="s">
        <v>48</v>
      </c>
      <c r="B35" s="183" t="s">
        <v>46</v>
      </c>
      <c r="C35" s="184" t="s">
        <v>279</v>
      </c>
      <c r="D35" s="66" t="s">
        <v>267</v>
      </c>
      <c r="E35" s="73">
        <f t="shared" ref="E35:F35" si="10">E36</f>
        <v>50</v>
      </c>
      <c r="F35" s="73">
        <f t="shared" si="10"/>
        <v>0</v>
      </c>
      <c r="G35" s="73">
        <v>0</v>
      </c>
    </row>
    <row r="36" spans="1:7" ht="15" customHeight="1" x14ac:dyDescent="0.25">
      <c r="A36" s="183"/>
      <c r="B36" s="183"/>
      <c r="C36" s="184"/>
      <c r="D36" s="72" t="s">
        <v>268</v>
      </c>
      <c r="E36" s="77">
        <v>50</v>
      </c>
      <c r="F36" s="77">
        <v>0</v>
      </c>
      <c r="G36" s="68">
        <v>0</v>
      </c>
    </row>
    <row r="37" spans="1:7" x14ac:dyDescent="0.25">
      <c r="A37" s="183"/>
      <c r="B37" s="183"/>
      <c r="C37" s="184"/>
      <c r="D37" s="72" t="s">
        <v>269</v>
      </c>
      <c r="E37" s="73"/>
      <c r="F37" s="73"/>
      <c r="G37" s="73"/>
    </row>
    <row r="38" spans="1:7" ht="24" x14ac:dyDescent="0.25">
      <c r="A38" s="183"/>
      <c r="B38" s="183"/>
      <c r="C38" s="184"/>
      <c r="D38" s="72" t="s">
        <v>270</v>
      </c>
      <c r="E38" s="77">
        <v>50</v>
      </c>
      <c r="F38" s="77">
        <v>0</v>
      </c>
      <c r="G38" s="68">
        <v>0</v>
      </c>
    </row>
    <row r="39" spans="1:7" ht="24" x14ac:dyDescent="0.25">
      <c r="A39" s="183"/>
      <c r="B39" s="183"/>
      <c r="C39" s="184"/>
      <c r="D39" s="72" t="s">
        <v>271</v>
      </c>
      <c r="E39" s="77">
        <v>0</v>
      </c>
      <c r="F39" s="77">
        <v>0</v>
      </c>
      <c r="G39" s="77">
        <v>0</v>
      </c>
    </row>
    <row r="40" spans="1:7" ht="24" x14ac:dyDescent="0.25">
      <c r="A40" s="183"/>
      <c r="B40" s="183"/>
      <c r="C40" s="184"/>
      <c r="D40" s="72" t="s">
        <v>272</v>
      </c>
      <c r="E40" s="77">
        <v>0</v>
      </c>
      <c r="F40" s="77">
        <v>0</v>
      </c>
      <c r="G40" s="77">
        <v>0</v>
      </c>
    </row>
    <row r="41" spans="1:7" x14ac:dyDescent="0.25">
      <c r="A41" s="183"/>
      <c r="B41" s="183"/>
      <c r="C41" s="184"/>
      <c r="D41" s="72" t="s">
        <v>273</v>
      </c>
      <c r="E41" s="77">
        <v>0</v>
      </c>
      <c r="F41" s="77">
        <v>0</v>
      </c>
      <c r="G41" s="77">
        <v>0</v>
      </c>
    </row>
    <row r="42" spans="1:7" ht="14.45" customHeight="1" x14ac:dyDescent="0.25">
      <c r="A42" s="183"/>
      <c r="B42" s="183"/>
      <c r="C42" s="184"/>
      <c r="D42" s="72" t="s">
        <v>274</v>
      </c>
      <c r="E42" s="77">
        <v>0</v>
      </c>
      <c r="F42" s="77">
        <v>0</v>
      </c>
      <c r="G42" s="77">
        <v>0</v>
      </c>
    </row>
    <row r="43" spans="1:7" ht="24" x14ac:dyDescent="0.25">
      <c r="A43" s="183"/>
      <c r="B43" s="183"/>
      <c r="C43" s="184"/>
      <c r="D43" s="72" t="s">
        <v>275</v>
      </c>
      <c r="E43" s="77">
        <v>0</v>
      </c>
      <c r="F43" s="77">
        <v>0</v>
      </c>
      <c r="G43" s="77">
        <v>0</v>
      </c>
    </row>
    <row r="44" spans="1:7" ht="14.45" customHeight="1" x14ac:dyDescent="0.25">
      <c r="A44" s="183"/>
      <c r="B44" s="183"/>
      <c r="C44" s="184"/>
      <c r="D44" s="72" t="s">
        <v>276</v>
      </c>
      <c r="E44" s="77">
        <v>0</v>
      </c>
      <c r="F44" s="77">
        <v>0</v>
      </c>
      <c r="G44" s="77">
        <v>0</v>
      </c>
    </row>
    <row r="45" spans="1:7" x14ac:dyDescent="0.25">
      <c r="A45" s="183" t="s">
        <v>48</v>
      </c>
      <c r="B45" s="183" t="s">
        <v>47</v>
      </c>
      <c r="C45" s="184" t="s">
        <v>171</v>
      </c>
      <c r="D45" s="66" t="s">
        <v>267</v>
      </c>
      <c r="E45" s="77">
        <f t="shared" ref="E45:F45" si="11">E46</f>
        <v>100</v>
      </c>
      <c r="F45" s="77">
        <f t="shared" si="11"/>
        <v>63.8</v>
      </c>
      <c r="G45" s="68">
        <f t="shared" ref="G45:G46" si="12">F45/E45*100</f>
        <v>63.800000000000004</v>
      </c>
    </row>
    <row r="46" spans="1:7" ht="15" customHeight="1" x14ac:dyDescent="0.25">
      <c r="A46" s="183"/>
      <c r="B46" s="183"/>
      <c r="C46" s="184"/>
      <c r="D46" s="72" t="s">
        <v>268</v>
      </c>
      <c r="E46" s="77">
        <f t="shared" ref="E46:F46" si="13">E48</f>
        <v>100</v>
      </c>
      <c r="F46" s="77">
        <f t="shared" si="13"/>
        <v>63.8</v>
      </c>
      <c r="G46" s="68">
        <f t="shared" si="12"/>
        <v>63.800000000000004</v>
      </c>
    </row>
    <row r="47" spans="1:7" x14ac:dyDescent="0.25">
      <c r="A47" s="183"/>
      <c r="B47" s="183"/>
      <c r="C47" s="184"/>
      <c r="D47" s="72" t="s">
        <v>269</v>
      </c>
      <c r="E47" s="73"/>
      <c r="F47" s="73"/>
      <c r="G47" s="78"/>
    </row>
    <row r="48" spans="1:7" ht="24" x14ac:dyDescent="0.25">
      <c r="A48" s="183"/>
      <c r="B48" s="183"/>
      <c r="C48" s="184"/>
      <c r="D48" s="72" t="s">
        <v>270</v>
      </c>
      <c r="E48" s="77">
        <v>100</v>
      </c>
      <c r="F48" s="77">
        <v>63.8</v>
      </c>
      <c r="G48" s="68">
        <f t="shared" ref="G48" si="14">F48/E48*100</f>
        <v>63.800000000000004</v>
      </c>
    </row>
    <row r="49" spans="1:7" ht="24" x14ac:dyDescent="0.25">
      <c r="A49" s="183"/>
      <c r="B49" s="183"/>
      <c r="C49" s="184"/>
      <c r="D49" s="72" t="s">
        <v>271</v>
      </c>
      <c r="E49" s="77">
        <v>0</v>
      </c>
      <c r="F49" s="77">
        <v>0</v>
      </c>
      <c r="G49" s="55">
        <v>0</v>
      </c>
    </row>
    <row r="50" spans="1:7" ht="24" x14ac:dyDescent="0.25">
      <c r="A50" s="183"/>
      <c r="B50" s="183"/>
      <c r="C50" s="184"/>
      <c r="D50" s="72" t="s">
        <v>272</v>
      </c>
      <c r="E50" s="77">
        <v>0</v>
      </c>
      <c r="F50" s="77">
        <v>0</v>
      </c>
      <c r="G50" s="55">
        <v>0</v>
      </c>
    </row>
    <row r="51" spans="1:7" x14ac:dyDescent="0.25">
      <c r="A51" s="183"/>
      <c r="B51" s="183"/>
      <c r="C51" s="184"/>
      <c r="D51" s="72" t="s">
        <v>273</v>
      </c>
      <c r="E51" s="77">
        <v>0</v>
      </c>
      <c r="F51" s="77">
        <v>0</v>
      </c>
      <c r="G51" s="55">
        <v>0</v>
      </c>
    </row>
    <row r="52" spans="1:7" ht="24" x14ac:dyDescent="0.25">
      <c r="A52" s="183"/>
      <c r="B52" s="183"/>
      <c r="C52" s="184"/>
      <c r="D52" s="72" t="s">
        <v>274</v>
      </c>
      <c r="E52" s="77">
        <v>0</v>
      </c>
      <c r="F52" s="77">
        <v>0</v>
      </c>
      <c r="G52" s="55">
        <v>0</v>
      </c>
    </row>
    <row r="53" spans="1:7" ht="24" x14ac:dyDescent="0.25">
      <c r="A53" s="183"/>
      <c r="B53" s="183"/>
      <c r="C53" s="184"/>
      <c r="D53" s="72" t="s">
        <v>275</v>
      </c>
      <c r="E53" s="77">
        <v>0</v>
      </c>
      <c r="F53" s="77">
        <v>0</v>
      </c>
      <c r="G53" s="55">
        <v>0</v>
      </c>
    </row>
    <row r="54" spans="1:7" ht="14.45" x14ac:dyDescent="0.3"/>
    <row r="55" spans="1:7" ht="14.45" x14ac:dyDescent="0.3"/>
  </sheetData>
  <mergeCells count="12">
    <mergeCell ref="A15:A24"/>
    <mergeCell ref="B15:B24"/>
    <mergeCell ref="C15:C24"/>
    <mergeCell ref="A45:A53"/>
    <mergeCell ref="B45:B53"/>
    <mergeCell ref="C45:C53"/>
    <mergeCell ref="A25:A34"/>
    <mergeCell ref="B25:B34"/>
    <mergeCell ref="C25:C34"/>
    <mergeCell ref="A35:A44"/>
    <mergeCell ref="B35:B44"/>
    <mergeCell ref="C35:C44"/>
  </mergeCells>
  <pageMargins left="0.7" right="0.19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4"/>
  <sheetViews>
    <sheetView topLeftCell="A5" zoomScale="90" zoomScaleNormal="90" workbookViewId="0">
      <selection activeCell="I12" sqref="I12"/>
    </sheetView>
  </sheetViews>
  <sheetFormatPr defaultRowHeight="15" x14ac:dyDescent="0.25"/>
  <cols>
    <col min="1" max="4" width="4.28515625" customWidth="1"/>
    <col min="5" max="5" width="32.7109375" customWidth="1"/>
    <col min="6" max="6" width="17" customWidth="1"/>
    <col min="7" max="7" width="10.28515625" customWidth="1"/>
    <col min="8" max="8" width="28.28515625" customWidth="1"/>
    <col min="9" max="9" width="27" customWidth="1"/>
    <col min="10" max="10" width="11" customWidth="1"/>
  </cols>
  <sheetData>
    <row r="1" spans="1:10" s="3" customFormat="1" ht="14.1" customHeight="1" x14ac:dyDescent="0.2">
      <c r="A1" s="196" t="s">
        <v>156</v>
      </c>
      <c r="B1" s="197"/>
      <c r="C1" s="197"/>
      <c r="D1" s="197"/>
      <c r="E1" s="197"/>
      <c r="F1" s="197"/>
      <c r="G1" s="197"/>
      <c r="H1" s="197"/>
      <c r="I1" s="197"/>
    </row>
    <row r="2" spans="1:10" s="3" customFormat="1" ht="14.1" customHeight="1" x14ac:dyDescent="0.3">
      <c r="A2" s="2"/>
      <c r="B2" s="2"/>
      <c r="C2" s="2"/>
      <c r="D2" s="4"/>
      <c r="E2" s="4"/>
      <c r="F2" s="4"/>
      <c r="G2" s="4"/>
      <c r="H2" s="4"/>
      <c r="I2" s="4"/>
    </row>
    <row r="3" spans="1:10" ht="42.75" customHeight="1" x14ac:dyDescent="0.25">
      <c r="A3" s="198" t="s">
        <v>234</v>
      </c>
      <c r="B3" s="198"/>
      <c r="C3" s="198"/>
      <c r="D3" s="198"/>
      <c r="E3" s="198" t="s">
        <v>20</v>
      </c>
      <c r="F3" s="198" t="s">
        <v>21</v>
      </c>
      <c r="G3" s="198" t="s">
        <v>0</v>
      </c>
      <c r="H3" s="198" t="s">
        <v>1</v>
      </c>
      <c r="I3" s="198" t="s">
        <v>36</v>
      </c>
      <c r="J3" s="210" t="s">
        <v>37</v>
      </c>
    </row>
    <row r="4" spans="1:10" ht="14.1" customHeight="1" x14ac:dyDescent="0.25">
      <c r="A4" s="5" t="s">
        <v>16</v>
      </c>
      <c r="B4" s="5" t="s">
        <v>11</v>
      </c>
      <c r="C4" s="5" t="s">
        <v>12</v>
      </c>
      <c r="D4" s="5" t="s">
        <v>13</v>
      </c>
      <c r="E4" s="199"/>
      <c r="F4" s="199"/>
      <c r="G4" s="199"/>
      <c r="H4" s="199"/>
      <c r="I4" s="199"/>
      <c r="J4" s="210"/>
    </row>
    <row r="5" spans="1:10" ht="15.75" thickBot="1" x14ac:dyDescent="0.3">
      <c r="A5" s="39" t="s">
        <v>48</v>
      </c>
      <c r="B5" s="79"/>
      <c r="C5" s="40"/>
      <c r="D5" s="80"/>
      <c r="E5" s="207" t="s">
        <v>155</v>
      </c>
      <c r="F5" s="208"/>
      <c r="G5" s="208"/>
      <c r="H5" s="208"/>
      <c r="I5" s="208"/>
      <c r="J5" s="209"/>
    </row>
    <row r="6" spans="1:10" ht="48.75" customHeight="1" thickBot="1" x14ac:dyDescent="0.3">
      <c r="A6" s="146">
        <v>2</v>
      </c>
      <c r="B6" s="147">
        <v>1</v>
      </c>
      <c r="C6" s="147">
        <v>1</v>
      </c>
      <c r="D6" s="147"/>
      <c r="E6" s="148" t="s">
        <v>50</v>
      </c>
      <c r="F6" s="147" t="s">
        <v>51</v>
      </c>
      <c r="G6" s="146" t="s">
        <v>120</v>
      </c>
      <c r="H6" s="211" t="s">
        <v>121</v>
      </c>
      <c r="I6" s="147" t="s">
        <v>122</v>
      </c>
      <c r="J6" s="148"/>
    </row>
    <row r="7" spans="1:10" ht="36.75" thickBot="1" x14ac:dyDescent="0.3">
      <c r="A7" s="149">
        <v>2</v>
      </c>
      <c r="B7" s="150">
        <v>1</v>
      </c>
      <c r="C7" s="150">
        <v>1</v>
      </c>
      <c r="D7" s="150">
        <v>1</v>
      </c>
      <c r="E7" s="151" t="s">
        <v>123</v>
      </c>
      <c r="F7" s="150" t="s">
        <v>51</v>
      </c>
      <c r="G7" s="152" t="s">
        <v>302</v>
      </c>
      <c r="H7" s="212"/>
      <c r="I7" s="159">
        <v>18</v>
      </c>
      <c r="J7" s="153"/>
    </row>
    <row r="8" spans="1:10" ht="36.75" thickBot="1" x14ac:dyDescent="0.3">
      <c r="A8" s="149">
        <v>2</v>
      </c>
      <c r="B8" s="150">
        <v>1</v>
      </c>
      <c r="C8" s="150">
        <v>1</v>
      </c>
      <c r="D8" s="150">
        <v>2</v>
      </c>
      <c r="E8" s="151" t="s">
        <v>124</v>
      </c>
      <c r="F8" s="150" t="s">
        <v>51</v>
      </c>
      <c r="G8" s="152" t="s">
        <v>339</v>
      </c>
      <c r="H8" s="212"/>
      <c r="I8" s="159">
        <v>0</v>
      </c>
      <c r="J8" s="151"/>
    </row>
    <row r="9" spans="1:10" ht="45.6" customHeight="1" thickBot="1" x14ac:dyDescent="0.3">
      <c r="A9" s="154">
        <v>2</v>
      </c>
      <c r="B9" s="150">
        <v>1</v>
      </c>
      <c r="C9" s="150">
        <v>1</v>
      </c>
      <c r="D9" s="150">
        <v>3</v>
      </c>
      <c r="E9" s="151" t="s">
        <v>125</v>
      </c>
      <c r="F9" s="150" t="s">
        <v>51</v>
      </c>
      <c r="G9" s="152" t="s">
        <v>339</v>
      </c>
      <c r="H9" s="213"/>
      <c r="I9" s="159">
        <v>6</v>
      </c>
      <c r="J9" s="153"/>
    </row>
    <row r="10" spans="1:10" ht="67.150000000000006" customHeight="1" thickBot="1" x14ac:dyDescent="0.3">
      <c r="A10" s="154">
        <v>2</v>
      </c>
      <c r="B10" s="150">
        <v>1</v>
      </c>
      <c r="C10" s="150">
        <v>2</v>
      </c>
      <c r="D10" s="150"/>
      <c r="E10" s="151" t="s">
        <v>126</v>
      </c>
      <c r="F10" s="150" t="s">
        <v>51</v>
      </c>
      <c r="G10" s="152" t="s">
        <v>339</v>
      </c>
      <c r="H10" s="150" t="s">
        <v>127</v>
      </c>
      <c r="I10" s="150" t="s">
        <v>128</v>
      </c>
      <c r="J10" s="151"/>
    </row>
    <row r="11" spans="1:10" ht="103.5" customHeight="1" thickBot="1" x14ac:dyDescent="0.3">
      <c r="A11" s="154">
        <v>2</v>
      </c>
      <c r="B11" s="150">
        <v>1</v>
      </c>
      <c r="C11" s="150">
        <v>1</v>
      </c>
      <c r="D11" s="150">
        <v>7</v>
      </c>
      <c r="E11" s="151" t="s">
        <v>235</v>
      </c>
      <c r="F11" s="150" t="s">
        <v>51</v>
      </c>
      <c r="G11" s="152" t="s">
        <v>340</v>
      </c>
      <c r="H11" s="202" t="s">
        <v>237</v>
      </c>
      <c r="I11" s="159">
        <v>18</v>
      </c>
      <c r="J11" s="151"/>
    </row>
    <row r="12" spans="1:10" ht="103.5" customHeight="1" thickBot="1" x14ac:dyDescent="0.3">
      <c r="A12" s="154">
        <v>2</v>
      </c>
      <c r="B12" s="150">
        <v>1</v>
      </c>
      <c r="C12" s="150">
        <v>1</v>
      </c>
      <c r="D12" s="150">
        <v>8</v>
      </c>
      <c r="E12" s="151" t="s">
        <v>238</v>
      </c>
      <c r="F12" s="150" t="s">
        <v>51</v>
      </c>
      <c r="G12" s="152">
        <v>2024</v>
      </c>
      <c r="H12" s="203"/>
      <c r="I12" s="159">
        <v>756</v>
      </c>
      <c r="J12" s="151"/>
    </row>
    <row r="13" spans="1:10" ht="103.5" customHeight="1" thickBot="1" x14ac:dyDescent="0.3">
      <c r="A13" s="154">
        <v>2</v>
      </c>
      <c r="B13" s="150">
        <v>1</v>
      </c>
      <c r="C13" s="150">
        <v>1</v>
      </c>
      <c r="D13" s="150">
        <v>9</v>
      </c>
      <c r="E13" s="151" t="s">
        <v>239</v>
      </c>
      <c r="F13" s="150" t="s">
        <v>51</v>
      </c>
      <c r="G13" s="152" t="s">
        <v>236</v>
      </c>
      <c r="H13" s="150" t="s">
        <v>240</v>
      </c>
      <c r="I13" s="159">
        <v>36</v>
      </c>
      <c r="J13" s="151"/>
    </row>
    <row r="14" spans="1:10" ht="60.75" thickBot="1" x14ac:dyDescent="0.3">
      <c r="A14" s="154">
        <v>2</v>
      </c>
      <c r="B14" s="150">
        <v>1</v>
      </c>
      <c r="C14" s="150">
        <v>2</v>
      </c>
      <c r="D14" s="150"/>
      <c r="E14" s="151" t="s">
        <v>129</v>
      </c>
      <c r="F14" s="150" t="s">
        <v>51</v>
      </c>
      <c r="G14" s="152" t="s">
        <v>339</v>
      </c>
      <c r="H14" s="150" t="s">
        <v>130</v>
      </c>
      <c r="I14" s="159">
        <v>1250</v>
      </c>
      <c r="J14" s="151"/>
    </row>
    <row r="15" spans="1:10" ht="69" customHeight="1" thickBot="1" x14ac:dyDescent="0.3">
      <c r="A15" s="154">
        <v>2</v>
      </c>
      <c r="B15" s="150">
        <v>1</v>
      </c>
      <c r="C15" s="150">
        <v>3</v>
      </c>
      <c r="D15" s="150"/>
      <c r="E15" s="150" t="s">
        <v>52</v>
      </c>
      <c r="F15" s="150" t="s">
        <v>51</v>
      </c>
      <c r="G15" s="152" t="s">
        <v>339</v>
      </c>
      <c r="H15" s="211" t="s">
        <v>131</v>
      </c>
      <c r="I15" s="159">
        <v>815</v>
      </c>
      <c r="J15" s="200"/>
    </row>
    <row r="16" spans="1:10" ht="15" customHeight="1" thickBot="1" x14ac:dyDescent="0.3">
      <c r="A16" s="155"/>
      <c r="B16" s="156"/>
      <c r="C16" s="156"/>
      <c r="D16" s="156"/>
      <c r="E16" s="211" t="s">
        <v>132</v>
      </c>
      <c r="F16" s="211" t="s">
        <v>51</v>
      </c>
      <c r="G16" s="217" t="s">
        <v>341</v>
      </c>
      <c r="H16" s="213"/>
      <c r="I16" s="150">
        <v>24</v>
      </c>
      <c r="J16" s="201"/>
    </row>
    <row r="17" spans="1:10" ht="15.75" thickBot="1" x14ac:dyDescent="0.3">
      <c r="A17" s="154">
        <v>2</v>
      </c>
      <c r="B17" s="150">
        <v>1</v>
      </c>
      <c r="C17" s="150">
        <v>3</v>
      </c>
      <c r="D17" s="150">
        <v>1</v>
      </c>
      <c r="E17" s="213"/>
      <c r="F17" s="213"/>
      <c r="G17" s="218"/>
      <c r="H17" s="157"/>
      <c r="I17" s="157"/>
      <c r="J17" s="158"/>
    </row>
    <row r="18" spans="1:10" ht="15" customHeight="1" x14ac:dyDescent="0.25">
      <c r="A18" s="14" t="s">
        <v>48</v>
      </c>
      <c r="B18" s="82">
        <v>2</v>
      </c>
      <c r="C18" s="14"/>
      <c r="D18" s="96"/>
      <c r="E18" s="214" t="s">
        <v>133</v>
      </c>
      <c r="F18" s="215"/>
      <c r="G18" s="215"/>
      <c r="H18" s="215"/>
      <c r="I18" s="215"/>
      <c r="J18" s="216"/>
    </row>
    <row r="19" spans="1:10" x14ac:dyDescent="0.25">
      <c r="A19" s="14" t="s">
        <v>48</v>
      </c>
      <c r="B19" s="82">
        <v>2</v>
      </c>
      <c r="C19" s="14" t="s">
        <v>2</v>
      </c>
      <c r="D19" s="82"/>
      <c r="E19" s="13" t="s">
        <v>53</v>
      </c>
      <c r="F19" s="82"/>
      <c r="G19" s="82"/>
      <c r="H19" s="5"/>
      <c r="I19" s="82"/>
      <c r="J19" s="82"/>
    </row>
    <row r="20" spans="1:10" ht="168" x14ac:dyDescent="0.25">
      <c r="A20" s="8" t="s">
        <v>48</v>
      </c>
      <c r="B20" s="5">
        <v>2</v>
      </c>
      <c r="C20" s="8" t="s">
        <v>43</v>
      </c>
      <c r="D20" s="6">
        <v>1</v>
      </c>
      <c r="E20" s="86" t="s">
        <v>134</v>
      </c>
      <c r="F20" s="40" t="s">
        <v>280</v>
      </c>
      <c r="G20" s="40">
        <v>2024</v>
      </c>
      <c r="H20" s="40" t="s">
        <v>135</v>
      </c>
      <c r="I20" s="91" t="s">
        <v>318</v>
      </c>
      <c r="J20" s="81"/>
    </row>
    <row r="21" spans="1:10" ht="102" thickBot="1" x14ac:dyDescent="0.3">
      <c r="A21" s="8" t="s">
        <v>48</v>
      </c>
      <c r="B21" s="5">
        <v>2</v>
      </c>
      <c r="C21" s="8" t="s">
        <v>43</v>
      </c>
      <c r="D21" s="5">
        <v>2</v>
      </c>
      <c r="E21" s="87" t="s">
        <v>136</v>
      </c>
      <c r="F21" s="40" t="s">
        <v>281</v>
      </c>
      <c r="G21" s="40">
        <v>2023</v>
      </c>
      <c r="H21" s="40" t="s">
        <v>137</v>
      </c>
      <c r="I21" s="40" t="s">
        <v>282</v>
      </c>
      <c r="J21" s="81"/>
    </row>
    <row r="22" spans="1:10" ht="113.25" thickBot="1" x14ac:dyDescent="0.3">
      <c r="A22" s="8" t="s">
        <v>48</v>
      </c>
      <c r="B22" s="5">
        <v>2</v>
      </c>
      <c r="C22" s="8" t="s">
        <v>43</v>
      </c>
      <c r="D22" s="5">
        <v>3</v>
      </c>
      <c r="E22" s="88" t="s">
        <v>172</v>
      </c>
      <c r="F22" s="40" t="s">
        <v>232</v>
      </c>
      <c r="G22" s="40">
        <v>2024</v>
      </c>
      <c r="H22" s="40" t="s">
        <v>138</v>
      </c>
      <c r="I22" s="40" t="s">
        <v>283</v>
      </c>
      <c r="J22" s="81"/>
    </row>
    <row r="23" spans="1:10" ht="156" customHeight="1" thickBot="1" x14ac:dyDescent="0.3">
      <c r="A23" s="8" t="s">
        <v>48</v>
      </c>
      <c r="B23" s="5">
        <v>2</v>
      </c>
      <c r="C23" s="8" t="s">
        <v>43</v>
      </c>
      <c r="D23" s="5">
        <v>4</v>
      </c>
      <c r="E23" s="89" t="s">
        <v>139</v>
      </c>
      <c r="F23" s="40" t="s">
        <v>284</v>
      </c>
      <c r="G23" s="40">
        <v>2024</v>
      </c>
      <c r="H23" s="40" t="s">
        <v>140</v>
      </c>
      <c r="I23" s="40" t="s">
        <v>319</v>
      </c>
      <c r="J23" s="81"/>
    </row>
    <row r="24" spans="1:10" ht="57" thickBot="1" x14ac:dyDescent="0.3">
      <c r="A24" s="8" t="s">
        <v>48</v>
      </c>
      <c r="B24" s="5">
        <v>2</v>
      </c>
      <c r="C24" s="8" t="s">
        <v>43</v>
      </c>
      <c r="D24" s="5">
        <v>5</v>
      </c>
      <c r="E24" s="89" t="s">
        <v>141</v>
      </c>
      <c r="F24" s="40" t="s">
        <v>232</v>
      </c>
      <c r="G24" s="40">
        <v>2024</v>
      </c>
      <c r="H24" s="40" t="s">
        <v>142</v>
      </c>
      <c r="I24" s="40" t="s">
        <v>158</v>
      </c>
      <c r="J24" s="81"/>
    </row>
    <row r="25" spans="1:10" ht="79.5" thickBot="1" x14ac:dyDescent="0.3">
      <c r="A25" s="8" t="s">
        <v>48</v>
      </c>
      <c r="B25" s="5">
        <v>2</v>
      </c>
      <c r="C25" s="8" t="s">
        <v>43</v>
      </c>
      <c r="D25" s="5">
        <v>6</v>
      </c>
      <c r="E25" s="90" t="s">
        <v>143</v>
      </c>
      <c r="F25" s="40" t="s">
        <v>232</v>
      </c>
      <c r="G25" s="40">
        <v>2024</v>
      </c>
      <c r="H25" s="40" t="s">
        <v>144</v>
      </c>
      <c r="I25" s="40" t="s">
        <v>233</v>
      </c>
      <c r="J25" s="81"/>
    </row>
    <row r="26" spans="1:10" ht="84" x14ac:dyDescent="0.25">
      <c r="A26" s="8" t="s">
        <v>48</v>
      </c>
      <c r="B26" s="5">
        <v>2</v>
      </c>
      <c r="C26" s="8" t="s">
        <v>43</v>
      </c>
      <c r="D26" s="6">
        <v>7</v>
      </c>
      <c r="E26" s="89" t="s">
        <v>145</v>
      </c>
      <c r="F26" s="40" t="s">
        <v>232</v>
      </c>
      <c r="G26" s="40">
        <v>2024</v>
      </c>
      <c r="H26" s="91" t="s">
        <v>146</v>
      </c>
      <c r="I26" s="92" t="s">
        <v>157</v>
      </c>
      <c r="J26" s="115"/>
    </row>
    <row r="27" spans="1:10" ht="135" x14ac:dyDescent="0.25">
      <c r="A27" s="8" t="s">
        <v>48</v>
      </c>
      <c r="B27" s="5">
        <v>2</v>
      </c>
      <c r="C27" s="8" t="s">
        <v>43</v>
      </c>
      <c r="D27" s="6">
        <v>8</v>
      </c>
      <c r="E27" s="92" t="s">
        <v>147</v>
      </c>
      <c r="F27" s="40" t="s">
        <v>232</v>
      </c>
      <c r="G27" s="40">
        <v>2024</v>
      </c>
      <c r="H27" s="91" t="s">
        <v>285</v>
      </c>
      <c r="I27" s="92" t="s">
        <v>320</v>
      </c>
      <c r="J27" s="115"/>
    </row>
    <row r="28" spans="1:10" ht="67.5" x14ac:dyDescent="0.25">
      <c r="A28" s="8" t="s">
        <v>48</v>
      </c>
      <c r="B28" s="5">
        <v>2</v>
      </c>
      <c r="C28" s="8" t="s">
        <v>43</v>
      </c>
      <c r="D28" s="6">
        <v>9</v>
      </c>
      <c r="E28" s="92" t="s">
        <v>148</v>
      </c>
      <c r="F28" s="40" t="s">
        <v>232</v>
      </c>
      <c r="G28" s="40">
        <v>2023</v>
      </c>
      <c r="H28" s="91" t="s">
        <v>149</v>
      </c>
      <c r="I28" s="92" t="s">
        <v>286</v>
      </c>
      <c r="J28" s="115"/>
    </row>
    <row r="29" spans="1:10" ht="180" x14ac:dyDescent="0.25">
      <c r="A29" s="8" t="s">
        <v>48</v>
      </c>
      <c r="B29" s="5">
        <v>2</v>
      </c>
      <c r="C29" s="8" t="s">
        <v>43</v>
      </c>
      <c r="D29" s="6">
        <v>10</v>
      </c>
      <c r="E29" s="92" t="s">
        <v>150</v>
      </c>
      <c r="F29" s="40" t="s">
        <v>284</v>
      </c>
      <c r="G29" s="40">
        <v>2024</v>
      </c>
      <c r="H29" s="91" t="s">
        <v>151</v>
      </c>
      <c r="I29" s="92" t="s">
        <v>321</v>
      </c>
      <c r="J29" s="115"/>
    </row>
    <row r="30" spans="1:10" ht="68.25" x14ac:dyDescent="0.25">
      <c r="A30" s="8" t="s">
        <v>48</v>
      </c>
      <c r="B30" s="5">
        <v>2</v>
      </c>
      <c r="C30" s="8" t="s">
        <v>43</v>
      </c>
      <c r="D30" s="6">
        <v>11</v>
      </c>
      <c r="E30" s="92" t="s">
        <v>152</v>
      </c>
      <c r="F30" s="40" t="s">
        <v>232</v>
      </c>
      <c r="G30" s="40">
        <v>2024</v>
      </c>
      <c r="H30" s="91" t="s">
        <v>151</v>
      </c>
      <c r="I30" s="93" t="s">
        <v>322</v>
      </c>
      <c r="J30" s="115"/>
    </row>
    <row r="31" spans="1:10" ht="21" customHeight="1" thickBot="1" x14ac:dyDescent="0.3">
      <c r="A31" s="8" t="s">
        <v>48</v>
      </c>
      <c r="B31" s="5">
        <v>3</v>
      </c>
      <c r="C31" s="8"/>
      <c r="D31" s="6"/>
      <c r="E31" s="204" t="s">
        <v>96</v>
      </c>
      <c r="F31" s="205"/>
      <c r="G31" s="205"/>
      <c r="H31" s="205"/>
      <c r="I31" s="205"/>
      <c r="J31" s="206"/>
    </row>
    <row r="32" spans="1:10" ht="96.75" customHeight="1" thickBot="1" x14ac:dyDescent="0.3">
      <c r="A32" s="17" t="s">
        <v>48</v>
      </c>
      <c r="B32" s="18" t="s">
        <v>46</v>
      </c>
      <c r="C32" s="18" t="s">
        <v>43</v>
      </c>
      <c r="D32" s="19"/>
      <c r="E32" s="20" t="s">
        <v>54</v>
      </c>
      <c r="F32" s="5" t="s">
        <v>75</v>
      </c>
      <c r="G32" s="5" t="s">
        <v>302</v>
      </c>
      <c r="H32" s="21" t="s">
        <v>76</v>
      </c>
      <c r="I32" s="22">
        <v>0.82</v>
      </c>
      <c r="J32" s="116"/>
    </row>
    <row r="33" spans="1:10" ht="75" customHeight="1" thickBot="1" x14ac:dyDescent="0.3">
      <c r="A33" s="17" t="s">
        <v>48</v>
      </c>
      <c r="B33" s="18" t="s">
        <v>46</v>
      </c>
      <c r="C33" s="18" t="s">
        <v>43</v>
      </c>
      <c r="D33" s="19" t="s">
        <v>2</v>
      </c>
      <c r="E33" s="23" t="s">
        <v>55</v>
      </c>
      <c r="F33" s="5" t="s">
        <v>103</v>
      </c>
      <c r="G33" s="5" t="s">
        <v>302</v>
      </c>
      <c r="H33" s="24" t="s">
        <v>76</v>
      </c>
      <c r="I33" s="7" t="s">
        <v>116</v>
      </c>
      <c r="J33" s="116"/>
    </row>
    <row r="34" spans="1:10" ht="96" customHeight="1" thickBot="1" x14ac:dyDescent="0.3">
      <c r="A34" s="17" t="s">
        <v>48</v>
      </c>
      <c r="B34" s="18" t="s">
        <v>46</v>
      </c>
      <c r="C34" s="18" t="s">
        <v>43</v>
      </c>
      <c r="D34" s="19" t="s">
        <v>45</v>
      </c>
      <c r="E34" s="23" t="s">
        <v>56</v>
      </c>
      <c r="F34" s="5" t="s">
        <v>153</v>
      </c>
      <c r="G34" s="5" t="s">
        <v>302</v>
      </c>
      <c r="H34" s="7" t="s">
        <v>329</v>
      </c>
      <c r="I34" s="25" t="s">
        <v>330</v>
      </c>
      <c r="J34" s="116"/>
    </row>
    <row r="35" spans="1:10" ht="70.5" customHeight="1" thickBot="1" x14ac:dyDescent="0.3">
      <c r="A35" s="17" t="s">
        <v>48</v>
      </c>
      <c r="B35" s="18" t="s">
        <v>46</v>
      </c>
      <c r="C35" s="18" t="s">
        <v>43</v>
      </c>
      <c r="D35" s="19" t="s">
        <v>46</v>
      </c>
      <c r="E35" s="23" t="s">
        <v>57</v>
      </c>
      <c r="F35" s="5" t="s">
        <v>104</v>
      </c>
      <c r="G35" s="5" t="s">
        <v>302</v>
      </c>
      <c r="H35" s="26" t="s">
        <v>77</v>
      </c>
      <c r="I35" s="12" t="s">
        <v>331</v>
      </c>
      <c r="J35" s="116"/>
    </row>
    <row r="36" spans="1:10" ht="57" customHeight="1" thickBot="1" x14ac:dyDescent="0.3">
      <c r="A36" s="27" t="s">
        <v>48</v>
      </c>
      <c r="B36" s="27" t="s">
        <v>46</v>
      </c>
      <c r="C36" s="27" t="s">
        <v>43</v>
      </c>
      <c r="D36" s="8" t="s">
        <v>47</v>
      </c>
      <c r="E36" s="28" t="s">
        <v>58</v>
      </c>
      <c r="F36" s="29" t="s">
        <v>103</v>
      </c>
      <c r="G36" s="5" t="s">
        <v>302</v>
      </c>
      <c r="H36" s="12" t="s">
        <v>105</v>
      </c>
      <c r="I36" s="30">
        <v>0</v>
      </c>
      <c r="J36" s="32"/>
    </row>
    <row r="37" spans="1:10" ht="57" thickBot="1" x14ac:dyDescent="0.3">
      <c r="A37" s="27" t="s">
        <v>48</v>
      </c>
      <c r="B37" s="27" t="s">
        <v>46</v>
      </c>
      <c r="C37" s="27" t="s">
        <v>43</v>
      </c>
      <c r="D37" s="8" t="s">
        <v>42</v>
      </c>
      <c r="E37" s="28" t="s">
        <v>59</v>
      </c>
      <c r="F37" s="5" t="s">
        <v>106</v>
      </c>
      <c r="G37" s="5" t="s">
        <v>302</v>
      </c>
      <c r="H37" s="12" t="s">
        <v>77</v>
      </c>
      <c r="I37" s="31" t="s">
        <v>174</v>
      </c>
      <c r="J37" s="32"/>
    </row>
    <row r="38" spans="1:10" ht="59.25" customHeight="1" thickBot="1" x14ac:dyDescent="0.3">
      <c r="A38" s="27" t="s">
        <v>48</v>
      </c>
      <c r="B38" s="27" t="s">
        <v>46</v>
      </c>
      <c r="C38" s="27" t="s">
        <v>43</v>
      </c>
      <c r="D38" s="8" t="s">
        <v>97</v>
      </c>
      <c r="E38" s="28" t="s">
        <v>60</v>
      </c>
      <c r="F38" s="29" t="s">
        <v>103</v>
      </c>
      <c r="G38" s="5" t="s">
        <v>302</v>
      </c>
      <c r="H38" s="12" t="s">
        <v>86</v>
      </c>
      <c r="I38" s="30">
        <v>0</v>
      </c>
      <c r="J38" s="32"/>
    </row>
    <row r="39" spans="1:10" ht="114" thickBot="1" x14ac:dyDescent="0.3">
      <c r="A39" s="27" t="s">
        <v>48</v>
      </c>
      <c r="B39" s="27" t="s">
        <v>46</v>
      </c>
      <c r="C39" s="27" t="s">
        <v>43</v>
      </c>
      <c r="D39" s="8" t="s">
        <v>98</v>
      </c>
      <c r="E39" s="33" t="s">
        <v>61</v>
      </c>
      <c r="F39" s="5" t="s">
        <v>107</v>
      </c>
      <c r="G39" s="5" t="s">
        <v>302</v>
      </c>
      <c r="H39" s="24" t="s">
        <v>78</v>
      </c>
      <c r="I39" s="11" t="s">
        <v>115</v>
      </c>
      <c r="J39" s="32"/>
    </row>
    <row r="40" spans="1:10" ht="90" x14ac:dyDescent="0.25">
      <c r="A40" s="27" t="s">
        <v>48</v>
      </c>
      <c r="B40" s="27" t="s">
        <v>46</v>
      </c>
      <c r="C40" s="27" t="s">
        <v>43</v>
      </c>
      <c r="D40" s="8" t="s">
        <v>99</v>
      </c>
      <c r="E40" s="12" t="s">
        <v>108</v>
      </c>
      <c r="F40" s="5" t="s">
        <v>107</v>
      </c>
      <c r="G40" s="5" t="s">
        <v>302</v>
      </c>
      <c r="H40" s="145" t="s">
        <v>87</v>
      </c>
      <c r="I40" s="12" t="s">
        <v>336</v>
      </c>
      <c r="J40" s="32"/>
    </row>
    <row r="41" spans="1:10" ht="56.25" x14ac:dyDescent="0.25">
      <c r="A41" s="27" t="s">
        <v>48</v>
      </c>
      <c r="B41" s="27" t="s">
        <v>46</v>
      </c>
      <c r="C41" s="27" t="s">
        <v>43</v>
      </c>
      <c r="D41" s="8" t="s">
        <v>100</v>
      </c>
      <c r="E41" s="12" t="s">
        <v>62</v>
      </c>
      <c r="F41" s="5" t="s">
        <v>109</v>
      </c>
      <c r="G41" s="5" t="s">
        <v>302</v>
      </c>
      <c r="H41" s="12" t="s">
        <v>79</v>
      </c>
      <c r="I41" s="34" t="s">
        <v>324</v>
      </c>
      <c r="J41" s="32"/>
    </row>
    <row r="42" spans="1:10" ht="53.25" customHeight="1" x14ac:dyDescent="0.25">
      <c r="A42" s="27" t="s">
        <v>48</v>
      </c>
      <c r="B42" s="27" t="s">
        <v>46</v>
      </c>
      <c r="C42" s="27" t="s">
        <v>43</v>
      </c>
      <c r="D42" s="8" t="s">
        <v>44</v>
      </c>
      <c r="E42" s="12" t="s">
        <v>63</v>
      </c>
      <c r="F42" s="5" t="s">
        <v>110</v>
      </c>
      <c r="G42" s="5" t="s">
        <v>302</v>
      </c>
      <c r="H42" s="12" t="s">
        <v>80</v>
      </c>
      <c r="I42" s="34" t="s">
        <v>119</v>
      </c>
      <c r="J42" s="32"/>
    </row>
    <row r="43" spans="1:10" ht="61.5" customHeight="1" x14ac:dyDescent="0.25">
      <c r="A43" s="27" t="s">
        <v>48</v>
      </c>
      <c r="B43" s="27" t="s">
        <v>46</v>
      </c>
      <c r="C43" s="27" t="s">
        <v>43</v>
      </c>
      <c r="D43" s="8" t="s">
        <v>101</v>
      </c>
      <c r="E43" s="12" t="s">
        <v>64</v>
      </c>
      <c r="F43" s="29" t="s">
        <v>103</v>
      </c>
      <c r="G43" s="5" t="s">
        <v>302</v>
      </c>
      <c r="H43" s="12" t="s">
        <v>81</v>
      </c>
      <c r="I43" s="34" t="s">
        <v>337</v>
      </c>
      <c r="J43" s="32"/>
    </row>
    <row r="44" spans="1:10" ht="63" customHeight="1" x14ac:dyDescent="0.25">
      <c r="A44" s="27" t="s">
        <v>48</v>
      </c>
      <c r="B44" s="27" t="s">
        <v>46</v>
      </c>
      <c r="C44" s="27" t="s">
        <v>43</v>
      </c>
      <c r="D44" s="27" t="s">
        <v>102</v>
      </c>
      <c r="E44" s="12" t="s">
        <v>65</v>
      </c>
      <c r="F44" s="29" t="s">
        <v>111</v>
      </c>
      <c r="G44" s="5" t="s">
        <v>302</v>
      </c>
      <c r="H44" s="12" t="s">
        <v>82</v>
      </c>
      <c r="I44" s="34" t="s">
        <v>338</v>
      </c>
      <c r="J44" s="32"/>
    </row>
    <row r="45" spans="1:10" ht="258.75" customHeight="1" x14ac:dyDescent="0.25">
      <c r="A45" s="27" t="s">
        <v>48</v>
      </c>
      <c r="B45" s="27" t="s">
        <v>46</v>
      </c>
      <c r="C45" s="27" t="s">
        <v>48</v>
      </c>
      <c r="D45" s="27"/>
      <c r="E45" s="12" t="s">
        <v>66</v>
      </c>
      <c r="F45" s="29" t="s">
        <v>323</v>
      </c>
      <c r="G45" s="5" t="s">
        <v>302</v>
      </c>
      <c r="H45" s="25" t="s">
        <v>88</v>
      </c>
      <c r="I45" s="34" t="s">
        <v>332</v>
      </c>
      <c r="J45" s="117"/>
    </row>
    <row r="46" spans="1:10" ht="193.5" customHeight="1" x14ac:dyDescent="0.25">
      <c r="A46" s="27" t="s">
        <v>48</v>
      </c>
      <c r="B46" s="27" t="s">
        <v>46</v>
      </c>
      <c r="C46" s="27" t="s">
        <v>48</v>
      </c>
      <c r="D46" s="27" t="s">
        <v>2</v>
      </c>
      <c r="E46" s="12" t="s">
        <v>67</v>
      </c>
      <c r="F46" s="5" t="s">
        <v>325</v>
      </c>
      <c r="G46" s="5" t="s">
        <v>302</v>
      </c>
      <c r="H46" s="12" t="s">
        <v>83</v>
      </c>
      <c r="I46" s="34" t="s">
        <v>333</v>
      </c>
      <c r="J46" s="32"/>
    </row>
    <row r="47" spans="1:10" ht="87.75" customHeight="1" x14ac:dyDescent="0.25">
      <c r="A47" s="27" t="s">
        <v>48</v>
      </c>
      <c r="B47" s="27" t="s">
        <v>46</v>
      </c>
      <c r="C47" s="27" t="s">
        <v>48</v>
      </c>
      <c r="D47" s="27" t="s">
        <v>45</v>
      </c>
      <c r="E47" s="12" t="s">
        <v>68</v>
      </c>
      <c r="F47" s="29" t="s">
        <v>112</v>
      </c>
      <c r="G47" s="5" t="s">
        <v>173</v>
      </c>
      <c r="H47" s="25" t="s">
        <v>89</v>
      </c>
      <c r="I47" s="34" t="s">
        <v>175</v>
      </c>
      <c r="J47" s="32"/>
    </row>
    <row r="48" spans="1:10" ht="102" x14ac:dyDescent="0.25">
      <c r="A48" s="27" t="s">
        <v>48</v>
      </c>
      <c r="B48" s="27" t="s">
        <v>46</v>
      </c>
      <c r="C48" s="27" t="s">
        <v>48</v>
      </c>
      <c r="D48" s="27" t="s">
        <v>46</v>
      </c>
      <c r="E48" s="12" t="s">
        <v>69</v>
      </c>
      <c r="F48" s="5" t="s">
        <v>107</v>
      </c>
      <c r="G48" s="5" t="s">
        <v>302</v>
      </c>
      <c r="H48" s="11" t="s">
        <v>90</v>
      </c>
      <c r="I48" s="34" t="s">
        <v>334</v>
      </c>
      <c r="J48" s="32"/>
    </row>
    <row r="49" spans="1:10" ht="157.5" x14ac:dyDescent="0.25">
      <c r="A49" s="27" t="s">
        <v>48</v>
      </c>
      <c r="B49" s="27" t="s">
        <v>46</v>
      </c>
      <c r="C49" s="27" t="s">
        <v>48</v>
      </c>
      <c r="D49" s="27" t="s">
        <v>47</v>
      </c>
      <c r="E49" s="12" t="s">
        <v>91</v>
      </c>
      <c r="F49" s="29" t="s">
        <v>112</v>
      </c>
      <c r="G49" s="5" t="s">
        <v>302</v>
      </c>
      <c r="H49" s="11" t="s">
        <v>117</v>
      </c>
      <c r="I49" s="34" t="s">
        <v>328</v>
      </c>
      <c r="J49" s="32"/>
    </row>
    <row r="50" spans="1:10" ht="148.5" customHeight="1" x14ac:dyDescent="0.25">
      <c r="A50" s="27" t="s">
        <v>48</v>
      </c>
      <c r="B50" s="27" t="s">
        <v>46</v>
      </c>
      <c r="C50" s="27" t="s">
        <v>48</v>
      </c>
      <c r="D50" s="27" t="s">
        <v>42</v>
      </c>
      <c r="E50" s="12" t="s">
        <v>70</v>
      </c>
      <c r="F50" s="29" t="s">
        <v>112</v>
      </c>
      <c r="G50" s="5" t="s">
        <v>302</v>
      </c>
      <c r="H50" s="25" t="s">
        <v>84</v>
      </c>
      <c r="I50" s="34" t="s">
        <v>335</v>
      </c>
      <c r="J50" s="32"/>
    </row>
    <row r="51" spans="1:10" ht="191.25" x14ac:dyDescent="0.25">
      <c r="A51" s="27" t="s">
        <v>48</v>
      </c>
      <c r="B51" s="27" t="s">
        <v>46</v>
      </c>
      <c r="C51" s="27" t="s">
        <v>48</v>
      </c>
      <c r="D51" s="27" t="s">
        <v>97</v>
      </c>
      <c r="E51" s="12" t="s">
        <v>71</v>
      </c>
      <c r="F51" s="5" t="s">
        <v>323</v>
      </c>
      <c r="G51" s="5" t="s">
        <v>302</v>
      </c>
      <c r="H51" s="12" t="s">
        <v>92</v>
      </c>
      <c r="I51" s="34" t="s">
        <v>301</v>
      </c>
      <c r="J51" s="32"/>
    </row>
    <row r="52" spans="1:10" ht="292.5" x14ac:dyDescent="0.25">
      <c r="A52" s="27" t="s">
        <v>48</v>
      </c>
      <c r="B52" s="27" t="s">
        <v>46</v>
      </c>
      <c r="C52" s="27" t="s">
        <v>48</v>
      </c>
      <c r="D52" s="27" t="s">
        <v>98</v>
      </c>
      <c r="E52" s="12" t="s">
        <v>72</v>
      </c>
      <c r="F52" s="5" t="s">
        <v>326</v>
      </c>
      <c r="G52" s="5" t="s">
        <v>302</v>
      </c>
      <c r="H52" s="12" t="s">
        <v>85</v>
      </c>
      <c r="I52" s="34" t="s">
        <v>303</v>
      </c>
      <c r="J52" s="32"/>
    </row>
    <row r="53" spans="1:10" ht="56.25" customHeight="1" x14ac:dyDescent="0.25">
      <c r="A53" s="27" t="s">
        <v>48</v>
      </c>
      <c r="B53" s="27" t="s">
        <v>46</v>
      </c>
      <c r="C53" s="27" t="s">
        <v>48</v>
      </c>
      <c r="D53" s="27" t="s">
        <v>99</v>
      </c>
      <c r="E53" s="12" t="s">
        <v>73</v>
      </c>
      <c r="F53" s="5" t="s">
        <v>51</v>
      </c>
      <c r="G53" s="5"/>
      <c r="H53" s="12" t="s">
        <v>93</v>
      </c>
      <c r="I53" s="34" t="s">
        <v>118</v>
      </c>
      <c r="J53" s="32"/>
    </row>
    <row r="54" spans="1:10" ht="75" customHeight="1" x14ac:dyDescent="0.25">
      <c r="A54" s="27" t="s">
        <v>48</v>
      </c>
      <c r="B54" s="27" t="s">
        <v>46</v>
      </c>
      <c r="C54" s="27" t="s">
        <v>48</v>
      </c>
      <c r="D54" s="27" t="s">
        <v>100</v>
      </c>
      <c r="E54" s="12" t="s">
        <v>113</v>
      </c>
      <c r="F54" s="5" t="s">
        <v>114</v>
      </c>
      <c r="G54" s="5" t="s">
        <v>173</v>
      </c>
      <c r="H54" s="11" t="s">
        <v>94</v>
      </c>
      <c r="I54" s="35" t="s">
        <v>154</v>
      </c>
      <c r="J54" s="32"/>
    </row>
    <row r="55" spans="1:10" ht="409.5" x14ac:dyDescent="0.25">
      <c r="A55" s="37" t="s">
        <v>48</v>
      </c>
      <c r="B55" s="37" t="s">
        <v>46</v>
      </c>
      <c r="C55" s="37" t="s">
        <v>48</v>
      </c>
      <c r="D55" s="37" t="s">
        <v>44</v>
      </c>
      <c r="E55" s="36" t="s">
        <v>74</v>
      </c>
      <c r="F55" s="9" t="s">
        <v>325</v>
      </c>
      <c r="G55" s="9" t="s">
        <v>302</v>
      </c>
      <c r="H55" s="36" t="s">
        <v>95</v>
      </c>
      <c r="I55" s="38" t="s">
        <v>304</v>
      </c>
      <c r="J55" s="118"/>
    </row>
    <row r="56" spans="1:10" ht="22.5" customHeight="1" x14ac:dyDescent="0.25">
      <c r="A56" s="116"/>
      <c r="B56" s="116"/>
      <c r="C56" s="116"/>
      <c r="D56" s="116"/>
      <c r="E56" s="185" t="s">
        <v>177</v>
      </c>
      <c r="F56" s="185"/>
      <c r="G56" s="185"/>
      <c r="H56" s="185"/>
      <c r="I56" s="185"/>
      <c r="J56" s="185"/>
    </row>
    <row r="57" spans="1:10" s="64" customFormat="1" ht="30.75" customHeight="1" x14ac:dyDescent="0.25">
      <c r="A57" s="119" t="s">
        <v>48</v>
      </c>
      <c r="B57" s="119">
        <v>4</v>
      </c>
      <c r="C57" s="119">
        <v>1</v>
      </c>
      <c r="D57" s="119"/>
      <c r="E57" s="120" t="s">
        <v>178</v>
      </c>
      <c r="F57" s="121"/>
      <c r="G57" s="121"/>
      <c r="H57" s="121"/>
      <c r="I57" s="121"/>
      <c r="J57" s="121"/>
    </row>
    <row r="58" spans="1:10" s="64" customFormat="1" ht="56.25" x14ac:dyDescent="0.25">
      <c r="A58" s="122" t="s">
        <v>48</v>
      </c>
      <c r="B58" s="122" t="s">
        <v>47</v>
      </c>
      <c r="C58" s="122" t="s">
        <v>2</v>
      </c>
      <c r="D58" s="122" t="s">
        <v>2</v>
      </c>
      <c r="E58" s="123" t="s">
        <v>176</v>
      </c>
      <c r="F58" s="94" t="s">
        <v>184</v>
      </c>
      <c r="G58" s="124">
        <v>2023</v>
      </c>
      <c r="H58" s="123" t="s">
        <v>183</v>
      </c>
      <c r="I58" s="91" t="s">
        <v>241</v>
      </c>
      <c r="J58" s="115"/>
    </row>
    <row r="59" spans="1:10" s="64" customFormat="1" ht="57" customHeight="1" x14ac:dyDescent="0.25">
      <c r="A59" s="125" t="s">
        <v>48</v>
      </c>
      <c r="B59" s="125">
        <v>4</v>
      </c>
      <c r="C59" s="125">
        <v>1</v>
      </c>
      <c r="D59" s="125">
        <v>2</v>
      </c>
      <c r="E59" s="123" t="s">
        <v>179</v>
      </c>
      <c r="F59" s="94" t="s">
        <v>245</v>
      </c>
      <c r="G59" s="123">
        <v>2024</v>
      </c>
      <c r="H59" s="123" t="s">
        <v>182</v>
      </c>
      <c r="I59" s="91" t="s">
        <v>231</v>
      </c>
      <c r="J59" s="115"/>
    </row>
    <row r="60" spans="1:10" s="64" customFormat="1" ht="67.5" x14ac:dyDescent="0.25">
      <c r="A60" s="119" t="s">
        <v>48</v>
      </c>
      <c r="B60" s="119">
        <v>4</v>
      </c>
      <c r="C60" s="119">
        <v>1</v>
      </c>
      <c r="D60" s="119" t="s">
        <v>46</v>
      </c>
      <c r="E60" s="92" t="s">
        <v>185</v>
      </c>
      <c r="F60" s="94" t="s">
        <v>244</v>
      </c>
      <c r="G60" s="123">
        <v>2024</v>
      </c>
      <c r="H60" s="123" t="s">
        <v>182</v>
      </c>
      <c r="I60" s="91" t="s">
        <v>295</v>
      </c>
      <c r="J60" s="115"/>
    </row>
    <row r="61" spans="1:10" s="64" customFormat="1" ht="56.25" x14ac:dyDescent="0.25">
      <c r="A61" s="126" t="s">
        <v>48</v>
      </c>
      <c r="B61" s="126">
        <v>4</v>
      </c>
      <c r="C61" s="126">
        <v>1</v>
      </c>
      <c r="D61" s="126" t="s">
        <v>47</v>
      </c>
      <c r="E61" s="92" t="s">
        <v>186</v>
      </c>
      <c r="F61" s="40" t="s">
        <v>187</v>
      </c>
      <c r="G61" s="123">
        <v>2023</v>
      </c>
      <c r="H61" s="123" t="s">
        <v>183</v>
      </c>
      <c r="I61" s="121" t="s">
        <v>119</v>
      </c>
      <c r="J61" s="115"/>
    </row>
    <row r="62" spans="1:10" s="64" customFormat="1" ht="15" customHeight="1" x14ac:dyDescent="0.25">
      <c r="A62" s="125" t="s">
        <v>48</v>
      </c>
      <c r="B62" s="125" t="s">
        <v>47</v>
      </c>
      <c r="C62" s="125" t="s">
        <v>45</v>
      </c>
      <c r="D62" s="125"/>
      <c r="E62" s="123" t="s">
        <v>188</v>
      </c>
      <c r="F62" s="123"/>
      <c r="G62" s="123"/>
      <c r="H62" s="123"/>
      <c r="I62" s="91"/>
      <c r="J62" s="115"/>
    </row>
    <row r="63" spans="1:10" s="64" customFormat="1" ht="96" customHeight="1" x14ac:dyDescent="0.25">
      <c r="A63" s="125" t="s">
        <v>48</v>
      </c>
      <c r="B63" s="125" t="s">
        <v>47</v>
      </c>
      <c r="C63" s="125" t="s">
        <v>45</v>
      </c>
      <c r="D63" s="125" t="s">
        <v>2</v>
      </c>
      <c r="E63" s="92" t="s">
        <v>189</v>
      </c>
      <c r="F63" s="123" t="s">
        <v>243</v>
      </c>
      <c r="G63" s="123">
        <v>2024</v>
      </c>
      <c r="H63" s="123" t="s">
        <v>190</v>
      </c>
      <c r="I63" s="91" t="s">
        <v>296</v>
      </c>
      <c r="J63" s="115"/>
    </row>
    <row r="64" spans="1:10" s="64" customFormat="1" x14ac:dyDescent="0.25">
      <c r="A64" s="125" t="s">
        <v>48</v>
      </c>
      <c r="B64" s="125" t="s">
        <v>47</v>
      </c>
      <c r="C64" s="125" t="s">
        <v>46</v>
      </c>
      <c r="D64" s="125"/>
      <c r="E64" s="127" t="s">
        <v>191</v>
      </c>
      <c r="F64" s="123"/>
      <c r="G64" s="123"/>
      <c r="H64" s="123"/>
      <c r="I64" s="121"/>
      <c r="J64" s="115"/>
    </row>
    <row r="65" spans="1:10" s="64" customFormat="1" ht="168.75" x14ac:dyDescent="0.25">
      <c r="A65" s="125" t="s">
        <v>48</v>
      </c>
      <c r="B65" s="125" t="s">
        <v>47</v>
      </c>
      <c r="C65" s="125" t="s">
        <v>46</v>
      </c>
      <c r="D65" s="125" t="s">
        <v>2</v>
      </c>
      <c r="E65" s="123" t="s">
        <v>192</v>
      </c>
      <c r="F65" s="186" t="s">
        <v>242</v>
      </c>
      <c r="G65" s="186">
        <v>2024</v>
      </c>
      <c r="H65" s="186" t="s">
        <v>182</v>
      </c>
      <c r="I65" s="91" t="s">
        <v>308</v>
      </c>
      <c r="J65" s="115"/>
    </row>
    <row r="66" spans="1:10" s="64" customFormat="1" ht="56.25" x14ac:dyDescent="0.25">
      <c r="A66" s="125"/>
      <c r="B66" s="125"/>
      <c r="C66" s="125"/>
      <c r="D66" s="125"/>
      <c r="E66" s="123" t="s">
        <v>193</v>
      </c>
      <c r="F66" s="186"/>
      <c r="G66" s="186"/>
      <c r="H66" s="186"/>
      <c r="I66" s="91" t="s">
        <v>297</v>
      </c>
      <c r="J66" s="115"/>
    </row>
    <row r="67" spans="1:10" s="64" customFormat="1" ht="23.25" x14ac:dyDescent="0.25">
      <c r="A67" s="125"/>
      <c r="B67" s="125"/>
      <c r="C67" s="125"/>
      <c r="D67" s="125"/>
      <c r="E67" s="93" t="s">
        <v>194</v>
      </c>
      <c r="F67" s="186"/>
      <c r="G67" s="186"/>
      <c r="H67" s="186"/>
      <c r="I67" s="121"/>
      <c r="J67" s="115"/>
    </row>
    <row r="68" spans="1:10" s="64" customFormat="1" ht="23.25" x14ac:dyDescent="0.25">
      <c r="A68" s="125"/>
      <c r="B68" s="125"/>
      <c r="C68" s="125"/>
      <c r="D68" s="128"/>
      <c r="E68" s="93" t="s">
        <v>195</v>
      </c>
      <c r="F68" s="186"/>
      <c r="G68" s="186"/>
      <c r="H68" s="186"/>
      <c r="I68" s="91" t="s">
        <v>227</v>
      </c>
      <c r="J68" s="115"/>
    </row>
    <row r="69" spans="1:10" s="64" customFormat="1" ht="112.5" x14ac:dyDescent="0.25">
      <c r="A69" s="125"/>
      <c r="B69" s="125"/>
      <c r="C69" s="125"/>
      <c r="D69" s="128"/>
      <c r="E69" s="93" t="s">
        <v>196</v>
      </c>
      <c r="F69" s="186"/>
      <c r="G69" s="186"/>
      <c r="H69" s="186"/>
      <c r="I69" s="91" t="s">
        <v>309</v>
      </c>
      <c r="J69" s="115"/>
    </row>
    <row r="70" spans="1:10" s="64" customFormat="1" x14ac:dyDescent="0.25">
      <c r="A70" s="125"/>
      <c r="B70" s="125"/>
      <c r="C70" s="125"/>
      <c r="D70" s="128"/>
      <c r="E70" s="93" t="s">
        <v>197</v>
      </c>
      <c r="F70" s="186"/>
      <c r="G70" s="186"/>
      <c r="H70" s="186"/>
      <c r="I70" s="91" t="s">
        <v>298</v>
      </c>
      <c r="J70" s="115"/>
    </row>
    <row r="71" spans="1:10" s="64" customFormat="1" ht="409.5" x14ac:dyDescent="0.25">
      <c r="A71" s="125" t="s">
        <v>48</v>
      </c>
      <c r="B71" s="125" t="s">
        <v>47</v>
      </c>
      <c r="C71" s="125" t="s">
        <v>46</v>
      </c>
      <c r="D71" s="128" t="s">
        <v>45</v>
      </c>
      <c r="E71" s="93" t="s">
        <v>198</v>
      </c>
      <c r="F71" s="93" t="s">
        <v>180</v>
      </c>
      <c r="G71" s="115">
        <v>2024</v>
      </c>
      <c r="H71" s="123" t="s">
        <v>182</v>
      </c>
      <c r="I71" s="91" t="s">
        <v>305</v>
      </c>
      <c r="J71" s="115"/>
    </row>
    <row r="72" spans="1:10" s="64" customFormat="1" ht="409.5" x14ac:dyDescent="0.25">
      <c r="A72" s="125" t="s">
        <v>48</v>
      </c>
      <c r="B72" s="125" t="s">
        <v>47</v>
      </c>
      <c r="C72" s="125" t="s">
        <v>46</v>
      </c>
      <c r="D72" s="128" t="s">
        <v>46</v>
      </c>
      <c r="E72" s="93" t="s">
        <v>199</v>
      </c>
      <c r="F72" s="93" t="s">
        <v>229</v>
      </c>
      <c r="G72" s="115">
        <v>2024</v>
      </c>
      <c r="H72" s="123" t="s">
        <v>182</v>
      </c>
      <c r="I72" s="91" t="s">
        <v>310</v>
      </c>
      <c r="J72" s="115"/>
    </row>
    <row r="73" spans="1:10" s="64" customFormat="1" ht="409.5" x14ac:dyDescent="0.25">
      <c r="A73" s="125" t="s">
        <v>48</v>
      </c>
      <c r="B73" s="125" t="s">
        <v>47</v>
      </c>
      <c r="C73" s="125" t="s">
        <v>46</v>
      </c>
      <c r="D73" s="128" t="s">
        <v>47</v>
      </c>
      <c r="E73" s="93" t="s">
        <v>200</v>
      </c>
      <c r="F73" s="93" t="s">
        <v>246</v>
      </c>
      <c r="G73" s="115">
        <v>2024</v>
      </c>
      <c r="H73" s="123" t="s">
        <v>182</v>
      </c>
      <c r="I73" s="91" t="s">
        <v>311</v>
      </c>
      <c r="J73" s="115"/>
    </row>
    <row r="74" spans="1:10" s="64" customFormat="1" ht="101.25" x14ac:dyDescent="0.25">
      <c r="A74" s="125" t="s">
        <v>48</v>
      </c>
      <c r="B74" s="125" t="s">
        <v>47</v>
      </c>
      <c r="C74" s="125" t="s">
        <v>46</v>
      </c>
      <c r="D74" s="125" t="s">
        <v>42</v>
      </c>
      <c r="E74" s="123" t="s">
        <v>201</v>
      </c>
      <c r="F74" s="123" t="s">
        <v>242</v>
      </c>
      <c r="G74" s="124">
        <v>2024</v>
      </c>
      <c r="H74" s="123" t="s">
        <v>182</v>
      </c>
      <c r="I74" s="91" t="s">
        <v>223</v>
      </c>
      <c r="J74" s="115"/>
    </row>
    <row r="75" spans="1:10" s="64" customFormat="1" ht="409.5" x14ac:dyDescent="0.25">
      <c r="A75" s="125" t="s">
        <v>48</v>
      </c>
      <c r="B75" s="125" t="s">
        <v>47</v>
      </c>
      <c r="C75" s="125" t="s">
        <v>46</v>
      </c>
      <c r="D75" s="125" t="s">
        <v>97</v>
      </c>
      <c r="E75" s="123" t="s">
        <v>202</v>
      </c>
      <c r="F75" s="125" t="s">
        <v>247</v>
      </c>
      <c r="G75" s="124">
        <v>2024</v>
      </c>
      <c r="H75" s="123" t="s">
        <v>182</v>
      </c>
      <c r="I75" s="91" t="s">
        <v>307</v>
      </c>
      <c r="J75" s="115"/>
    </row>
    <row r="76" spans="1:10" s="64" customFormat="1" ht="90" x14ac:dyDescent="0.25">
      <c r="A76" s="125" t="s">
        <v>48</v>
      </c>
      <c r="B76" s="125" t="s">
        <v>47</v>
      </c>
      <c r="C76" s="125" t="s">
        <v>46</v>
      </c>
      <c r="D76" s="125" t="s">
        <v>98</v>
      </c>
      <c r="E76" s="123" t="s">
        <v>203</v>
      </c>
      <c r="F76" s="123" t="s">
        <v>228</v>
      </c>
      <c r="G76" s="124">
        <v>2024</v>
      </c>
      <c r="H76" s="123" t="s">
        <v>182</v>
      </c>
      <c r="I76" s="91" t="s">
        <v>306</v>
      </c>
      <c r="J76" s="115"/>
    </row>
    <row r="77" spans="1:10" s="64" customFormat="1" ht="67.5" x14ac:dyDescent="0.25">
      <c r="A77" s="125" t="s">
        <v>48</v>
      </c>
      <c r="B77" s="125" t="s">
        <v>47</v>
      </c>
      <c r="C77" s="125" t="s">
        <v>46</v>
      </c>
      <c r="D77" s="125" t="s">
        <v>99</v>
      </c>
      <c r="E77" s="123" t="s">
        <v>204</v>
      </c>
      <c r="F77" s="125" t="s">
        <v>51</v>
      </c>
      <c r="G77" s="124">
        <v>2023</v>
      </c>
      <c r="H77" s="123" t="s">
        <v>182</v>
      </c>
      <c r="I77" s="91" t="s">
        <v>299</v>
      </c>
      <c r="J77" s="115"/>
    </row>
    <row r="78" spans="1:10" s="64" customFormat="1" ht="33.75" x14ac:dyDescent="0.25">
      <c r="A78" s="122" t="s">
        <v>48</v>
      </c>
      <c r="B78" s="122" t="s">
        <v>47</v>
      </c>
      <c r="C78" s="122" t="s">
        <v>47</v>
      </c>
      <c r="D78" s="122"/>
      <c r="E78" s="129" t="s">
        <v>205</v>
      </c>
      <c r="F78" s="124"/>
      <c r="G78" s="124"/>
      <c r="H78" s="123" t="s">
        <v>182</v>
      </c>
      <c r="I78" s="121"/>
      <c r="J78" s="115"/>
    </row>
    <row r="79" spans="1:10" s="64" customFormat="1" ht="258.75" x14ac:dyDescent="0.25">
      <c r="A79" s="122" t="s">
        <v>48</v>
      </c>
      <c r="B79" s="122" t="s">
        <v>47</v>
      </c>
      <c r="C79" s="122" t="s">
        <v>47</v>
      </c>
      <c r="D79" s="122" t="s">
        <v>2</v>
      </c>
      <c r="E79" s="92" t="s">
        <v>206</v>
      </c>
      <c r="F79" s="123" t="s">
        <v>212</v>
      </c>
      <c r="G79" s="124">
        <v>2023</v>
      </c>
      <c r="H79" s="123" t="s">
        <v>182</v>
      </c>
      <c r="I79" s="91" t="s">
        <v>230</v>
      </c>
      <c r="J79" s="115"/>
    </row>
    <row r="80" spans="1:10" s="64" customFormat="1" ht="90" x14ac:dyDescent="0.25">
      <c r="A80" s="122" t="s">
        <v>170</v>
      </c>
      <c r="B80" s="122" t="s">
        <v>47</v>
      </c>
      <c r="C80" s="122" t="s">
        <v>47</v>
      </c>
      <c r="D80" s="122" t="s">
        <v>45</v>
      </c>
      <c r="E80" s="92" t="s">
        <v>207</v>
      </c>
      <c r="F80" s="123" t="s">
        <v>213</v>
      </c>
      <c r="G80" s="124">
        <v>2023</v>
      </c>
      <c r="H80" s="123" t="s">
        <v>182</v>
      </c>
      <c r="I80" s="91" t="s">
        <v>225</v>
      </c>
      <c r="J80" s="115"/>
    </row>
    <row r="81" spans="1:10" s="64" customFormat="1" ht="45" x14ac:dyDescent="0.25">
      <c r="A81" s="130" t="s">
        <v>170</v>
      </c>
      <c r="B81" s="130" t="s">
        <v>47</v>
      </c>
      <c r="C81" s="130" t="s">
        <v>47</v>
      </c>
      <c r="D81" s="130" t="s">
        <v>46</v>
      </c>
      <c r="E81" s="92" t="s">
        <v>208</v>
      </c>
      <c r="F81" s="187" t="s">
        <v>211</v>
      </c>
      <c r="G81" s="190">
        <v>2023</v>
      </c>
      <c r="H81" s="193" t="s">
        <v>182</v>
      </c>
      <c r="I81" s="121"/>
      <c r="J81" s="115"/>
    </row>
    <row r="82" spans="1:10" s="64" customFormat="1" ht="22.5" x14ac:dyDescent="0.25">
      <c r="A82" s="131"/>
      <c r="B82" s="131"/>
      <c r="C82" s="131"/>
      <c r="D82" s="131"/>
      <c r="E82" s="92" t="s">
        <v>209</v>
      </c>
      <c r="F82" s="188"/>
      <c r="G82" s="191"/>
      <c r="H82" s="194"/>
      <c r="I82" s="91" t="s">
        <v>224</v>
      </c>
      <c r="J82" s="115"/>
    </row>
    <row r="83" spans="1:10" s="64" customFormat="1" ht="33.75" x14ac:dyDescent="0.25">
      <c r="A83" s="131"/>
      <c r="B83" s="131"/>
      <c r="C83" s="131"/>
      <c r="D83" s="131"/>
      <c r="E83" s="92" t="s">
        <v>210</v>
      </c>
      <c r="F83" s="189"/>
      <c r="G83" s="192"/>
      <c r="H83" s="195"/>
      <c r="I83" s="91" t="s">
        <v>224</v>
      </c>
      <c r="J83" s="115"/>
    </row>
    <row r="84" spans="1:10" s="64" customFormat="1" ht="15" customHeight="1" x14ac:dyDescent="0.25">
      <c r="A84" s="131" t="s">
        <v>170</v>
      </c>
      <c r="B84" s="131" t="s">
        <v>47</v>
      </c>
      <c r="C84" s="131" t="s">
        <v>42</v>
      </c>
      <c r="D84" s="131"/>
      <c r="E84" s="127" t="s">
        <v>214</v>
      </c>
      <c r="F84" s="115"/>
      <c r="G84" s="115"/>
      <c r="H84" s="115"/>
      <c r="I84" s="121"/>
      <c r="J84" s="115"/>
    </row>
    <row r="85" spans="1:10" s="64" customFormat="1" ht="34.5" x14ac:dyDescent="0.25">
      <c r="A85" s="131" t="s">
        <v>170</v>
      </c>
      <c r="B85" s="131" t="s">
        <v>47</v>
      </c>
      <c r="C85" s="131" t="s">
        <v>42</v>
      </c>
      <c r="D85" s="131" t="s">
        <v>2</v>
      </c>
      <c r="E85" s="86" t="s">
        <v>215</v>
      </c>
      <c r="F85" s="93" t="s">
        <v>181</v>
      </c>
      <c r="G85" s="115">
        <v>2024</v>
      </c>
      <c r="H85" s="93" t="s">
        <v>182</v>
      </c>
      <c r="I85" s="91" t="s">
        <v>222</v>
      </c>
      <c r="J85" s="115"/>
    </row>
    <row r="86" spans="1:10" s="64" customFormat="1" ht="36" x14ac:dyDescent="0.25">
      <c r="A86" s="131" t="s">
        <v>170</v>
      </c>
      <c r="B86" s="131" t="s">
        <v>47</v>
      </c>
      <c r="C86" s="131" t="s">
        <v>42</v>
      </c>
      <c r="D86" s="131" t="s">
        <v>45</v>
      </c>
      <c r="E86" s="86" t="s">
        <v>216</v>
      </c>
      <c r="F86" s="93" t="s">
        <v>181</v>
      </c>
      <c r="G86" s="115">
        <v>2024</v>
      </c>
      <c r="H86" s="93" t="s">
        <v>182</v>
      </c>
      <c r="I86" s="91" t="s">
        <v>327</v>
      </c>
      <c r="J86" s="115"/>
    </row>
    <row r="87" spans="1:10" s="64" customFormat="1" x14ac:dyDescent="0.25">
      <c r="A87" s="132" t="s">
        <v>170</v>
      </c>
      <c r="B87" s="132" t="s">
        <v>47</v>
      </c>
      <c r="C87" s="132" t="s">
        <v>97</v>
      </c>
      <c r="D87" s="132"/>
      <c r="E87" s="133" t="s">
        <v>217</v>
      </c>
      <c r="F87" s="134"/>
      <c r="G87" s="115"/>
      <c r="H87" s="115"/>
      <c r="I87" s="121"/>
      <c r="J87" s="115"/>
    </row>
    <row r="88" spans="1:10" s="64" customFormat="1" ht="72" x14ac:dyDescent="0.25">
      <c r="A88" s="122" t="s">
        <v>170</v>
      </c>
      <c r="B88" s="122" t="s">
        <v>47</v>
      </c>
      <c r="C88" s="122" t="s">
        <v>97</v>
      </c>
      <c r="D88" s="122" t="s">
        <v>2</v>
      </c>
      <c r="E88" s="86" t="s">
        <v>218</v>
      </c>
      <c r="F88" s="92" t="s">
        <v>220</v>
      </c>
      <c r="G88" s="135">
        <v>2023</v>
      </c>
      <c r="H88" s="123" t="s">
        <v>221</v>
      </c>
      <c r="I88" s="91" t="s">
        <v>226</v>
      </c>
      <c r="J88" s="115"/>
    </row>
    <row r="89" spans="1:10" s="64" customFormat="1" ht="67.5" x14ac:dyDescent="0.25">
      <c r="A89" s="122" t="s">
        <v>170</v>
      </c>
      <c r="B89" s="122" t="s">
        <v>47</v>
      </c>
      <c r="C89" s="122" t="s">
        <v>97</v>
      </c>
      <c r="D89" s="122" t="s">
        <v>45</v>
      </c>
      <c r="E89" s="86" t="s">
        <v>219</v>
      </c>
      <c r="F89" s="92" t="s">
        <v>220</v>
      </c>
      <c r="G89" s="135">
        <v>2023</v>
      </c>
      <c r="H89" s="123" t="s">
        <v>221</v>
      </c>
      <c r="I89" s="91" t="s">
        <v>300</v>
      </c>
      <c r="J89" s="115"/>
    </row>
    <row r="90" spans="1:10" s="64" customFormat="1" x14ac:dyDescent="0.25">
      <c r="A90" s="95"/>
      <c r="B90" s="95"/>
      <c r="C90" s="95"/>
      <c r="D90" s="95"/>
    </row>
    <row r="91" spans="1:10" x14ac:dyDescent="0.25">
      <c r="A91" s="10"/>
      <c r="B91" s="10"/>
      <c r="C91" s="10"/>
      <c r="D91" s="10"/>
    </row>
    <row r="92" spans="1:10" x14ac:dyDescent="0.25">
      <c r="A92" s="10"/>
      <c r="B92" s="10"/>
      <c r="C92" s="10"/>
      <c r="D92" s="10"/>
    </row>
    <row r="93" spans="1:10" x14ac:dyDescent="0.25">
      <c r="A93" s="10"/>
      <c r="B93" s="10"/>
      <c r="C93" s="10"/>
      <c r="D93" s="10"/>
    </row>
    <row r="94" spans="1:10" x14ac:dyDescent="0.25">
      <c r="A94" s="10"/>
      <c r="B94" s="10"/>
      <c r="C94" s="10"/>
      <c r="D94" s="10"/>
    </row>
    <row r="95" spans="1:10" x14ac:dyDescent="0.25">
      <c r="A95" s="10"/>
      <c r="B95" s="10"/>
      <c r="C95" s="10"/>
      <c r="D95" s="10"/>
    </row>
    <row r="96" spans="1:10" x14ac:dyDescent="0.25">
      <c r="A96" s="10"/>
      <c r="B96" s="10"/>
      <c r="C96" s="10"/>
      <c r="D96" s="10"/>
    </row>
    <row r="97" spans="1:4" x14ac:dyDescent="0.25">
      <c r="A97" s="10"/>
      <c r="B97" s="10"/>
      <c r="C97" s="10"/>
      <c r="D97" s="10"/>
    </row>
    <row r="98" spans="1:4" x14ac:dyDescent="0.25">
      <c r="A98" s="10"/>
      <c r="B98" s="10"/>
      <c r="C98" s="10"/>
      <c r="D98" s="10"/>
    </row>
    <row r="99" spans="1:4" x14ac:dyDescent="0.25">
      <c r="A99" s="10"/>
      <c r="B99" s="10"/>
      <c r="C99" s="10"/>
      <c r="D99" s="10"/>
    </row>
    <row r="100" spans="1:4" x14ac:dyDescent="0.25">
      <c r="A100" s="10"/>
      <c r="B100" s="10"/>
      <c r="C100" s="10"/>
      <c r="D100" s="10"/>
    </row>
    <row r="101" spans="1:4" x14ac:dyDescent="0.25">
      <c r="A101" s="10"/>
      <c r="B101" s="10"/>
      <c r="C101" s="10"/>
      <c r="D101" s="10"/>
    </row>
    <row r="102" spans="1:4" x14ac:dyDescent="0.25">
      <c r="A102" s="10"/>
      <c r="B102" s="10"/>
      <c r="C102" s="10"/>
      <c r="D102" s="10"/>
    </row>
    <row r="103" spans="1:4" x14ac:dyDescent="0.25">
      <c r="A103" s="10"/>
      <c r="B103" s="10"/>
      <c r="C103" s="10"/>
      <c r="D103" s="10"/>
    </row>
    <row r="104" spans="1:4" x14ac:dyDescent="0.25">
      <c r="A104" s="10"/>
      <c r="B104" s="10"/>
      <c r="C104" s="10"/>
      <c r="D104" s="10"/>
    </row>
    <row r="105" spans="1:4" x14ac:dyDescent="0.25">
      <c r="A105" s="10"/>
      <c r="B105" s="10"/>
      <c r="C105" s="10"/>
      <c r="D105" s="10"/>
    </row>
    <row r="106" spans="1:4" x14ac:dyDescent="0.25">
      <c r="A106" s="10"/>
      <c r="B106" s="10"/>
      <c r="C106" s="10"/>
      <c r="D106" s="10"/>
    </row>
    <row r="107" spans="1:4" x14ac:dyDescent="0.25">
      <c r="A107" s="10"/>
      <c r="B107" s="10"/>
      <c r="C107" s="10"/>
      <c r="D107" s="10"/>
    </row>
    <row r="108" spans="1:4" x14ac:dyDescent="0.25">
      <c r="A108" s="10"/>
      <c r="B108" s="10"/>
      <c r="C108" s="10"/>
      <c r="D108" s="10"/>
    </row>
    <row r="109" spans="1:4" x14ac:dyDescent="0.25">
      <c r="A109" s="10"/>
      <c r="B109" s="10"/>
      <c r="C109" s="10"/>
      <c r="D109" s="10"/>
    </row>
    <row r="110" spans="1:4" x14ac:dyDescent="0.25">
      <c r="A110" s="10"/>
      <c r="B110" s="10"/>
      <c r="C110" s="10"/>
      <c r="D110" s="10"/>
    </row>
    <row r="111" spans="1:4" x14ac:dyDescent="0.25">
      <c r="A111" s="10"/>
      <c r="B111" s="10"/>
      <c r="C111" s="10"/>
      <c r="D111" s="10"/>
    </row>
    <row r="112" spans="1:4" x14ac:dyDescent="0.25">
      <c r="A112" s="10"/>
      <c r="B112" s="10"/>
      <c r="C112" s="10"/>
      <c r="D112" s="10"/>
    </row>
    <row r="113" spans="1:4" x14ac:dyDescent="0.25">
      <c r="A113" s="10"/>
      <c r="B113" s="10"/>
      <c r="C113" s="10"/>
      <c r="D113" s="10"/>
    </row>
    <row r="114" spans="1:4" x14ac:dyDescent="0.25">
      <c r="A114" s="10"/>
      <c r="B114" s="10"/>
      <c r="C114" s="10"/>
      <c r="D114" s="10"/>
    </row>
    <row r="115" spans="1:4" x14ac:dyDescent="0.25">
      <c r="A115" s="10"/>
      <c r="B115" s="10"/>
      <c r="C115" s="10"/>
      <c r="D115" s="10"/>
    </row>
    <row r="116" spans="1:4" x14ac:dyDescent="0.25">
      <c r="A116" s="10"/>
      <c r="B116" s="10"/>
      <c r="C116" s="10"/>
      <c r="D116" s="10"/>
    </row>
    <row r="117" spans="1:4" x14ac:dyDescent="0.25">
      <c r="A117" s="10"/>
      <c r="B117" s="10"/>
      <c r="C117" s="10"/>
      <c r="D117" s="10"/>
    </row>
    <row r="118" spans="1:4" x14ac:dyDescent="0.25">
      <c r="A118" s="10"/>
      <c r="B118" s="10"/>
      <c r="C118" s="10"/>
      <c r="D118" s="10"/>
    </row>
    <row r="119" spans="1:4" x14ac:dyDescent="0.25">
      <c r="A119" s="10"/>
      <c r="B119" s="10"/>
      <c r="C119" s="10"/>
      <c r="D119" s="10"/>
    </row>
    <row r="120" spans="1:4" x14ac:dyDescent="0.25">
      <c r="A120" s="10"/>
      <c r="B120" s="10"/>
      <c r="C120" s="10"/>
      <c r="D120" s="10"/>
    </row>
    <row r="121" spans="1:4" x14ac:dyDescent="0.25">
      <c r="A121" s="10"/>
      <c r="B121" s="10"/>
      <c r="C121" s="10"/>
      <c r="D121" s="10"/>
    </row>
    <row r="122" spans="1:4" x14ac:dyDescent="0.25">
      <c r="A122" s="10"/>
      <c r="B122" s="10"/>
      <c r="C122" s="10"/>
      <c r="D122" s="10"/>
    </row>
    <row r="123" spans="1:4" x14ac:dyDescent="0.25">
      <c r="A123" s="10"/>
      <c r="B123" s="10"/>
      <c r="C123" s="10"/>
      <c r="D123" s="10"/>
    </row>
    <row r="124" spans="1:4" x14ac:dyDescent="0.25">
      <c r="A124" s="10"/>
      <c r="B124" s="10"/>
      <c r="C124" s="10"/>
      <c r="D124" s="10"/>
    </row>
    <row r="125" spans="1:4" x14ac:dyDescent="0.25">
      <c r="A125" s="10"/>
      <c r="B125" s="10"/>
      <c r="C125" s="10"/>
      <c r="D125" s="10"/>
    </row>
    <row r="126" spans="1:4" x14ac:dyDescent="0.25">
      <c r="A126" s="10"/>
      <c r="B126" s="10"/>
      <c r="C126" s="10"/>
      <c r="D126" s="10"/>
    </row>
    <row r="127" spans="1:4" x14ac:dyDescent="0.25">
      <c r="A127" s="10"/>
      <c r="B127" s="10"/>
      <c r="C127" s="10"/>
      <c r="D127" s="10"/>
    </row>
    <row r="128" spans="1:4" x14ac:dyDescent="0.25">
      <c r="A128" s="10"/>
      <c r="B128" s="10"/>
      <c r="C128" s="10"/>
      <c r="D128" s="10"/>
    </row>
    <row r="129" spans="1:4" x14ac:dyDescent="0.25">
      <c r="A129" s="10"/>
      <c r="B129" s="10"/>
      <c r="C129" s="10"/>
      <c r="D129" s="10"/>
    </row>
    <row r="130" spans="1:4" x14ac:dyDescent="0.25">
      <c r="A130" s="10"/>
      <c r="B130" s="10"/>
      <c r="C130" s="10"/>
      <c r="D130" s="10"/>
    </row>
    <row r="131" spans="1:4" x14ac:dyDescent="0.25">
      <c r="A131" s="10"/>
      <c r="B131" s="10"/>
      <c r="C131" s="10"/>
      <c r="D131" s="10"/>
    </row>
    <row r="132" spans="1:4" x14ac:dyDescent="0.25">
      <c r="A132" s="10"/>
      <c r="B132" s="10"/>
      <c r="C132" s="10"/>
      <c r="D132" s="10"/>
    </row>
    <row r="133" spans="1:4" x14ac:dyDescent="0.25">
      <c r="A133" s="10"/>
      <c r="B133" s="10"/>
      <c r="C133" s="10"/>
      <c r="D133" s="10"/>
    </row>
    <row r="134" spans="1:4" x14ac:dyDescent="0.25">
      <c r="A134" s="10"/>
      <c r="B134" s="10"/>
      <c r="C134" s="10"/>
      <c r="D134" s="10"/>
    </row>
    <row r="135" spans="1:4" x14ac:dyDescent="0.25">
      <c r="A135" s="10"/>
      <c r="B135" s="10"/>
      <c r="C135" s="10"/>
      <c r="D135" s="10"/>
    </row>
    <row r="136" spans="1:4" x14ac:dyDescent="0.25">
      <c r="A136" s="10"/>
      <c r="B136" s="10"/>
      <c r="C136" s="10"/>
      <c r="D136" s="10"/>
    </row>
    <row r="137" spans="1:4" x14ac:dyDescent="0.25">
      <c r="A137" s="10"/>
      <c r="B137" s="10"/>
      <c r="C137" s="10"/>
      <c r="D137" s="10"/>
    </row>
    <row r="138" spans="1:4" x14ac:dyDescent="0.25">
      <c r="A138" s="10"/>
      <c r="B138" s="10"/>
      <c r="C138" s="10"/>
      <c r="D138" s="10"/>
    </row>
    <row r="139" spans="1:4" x14ac:dyDescent="0.25">
      <c r="A139" s="10"/>
      <c r="B139" s="10"/>
      <c r="C139" s="10"/>
      <c r="D139" s="10"/>
    </row>
    <row r="140" spans="1:4" x14ac:dyDescent="0.25">
      <c r="A140" s="10"/>
      <c r="B140" s="10"/>
      <c r="C140" s="10"/>
      <c r="D140" s="10"/>
    </row>
    <row r="141" spans="1:4" x14ac:dyDescent="0.25">
      <c r="A141" s="10"/>
      <c r="B141" s="10"/>
      <c r="C141" s="10"/>
      <c r="D141" s="10"/>
    </row>
    <row r="142" spans="1:4" x14ac:dyDescent="0.25">
      <c r="A142" s="10"/>
      <c r="B142" s="10"/>
      <c r="C142" s="10"/>
      <c r="D142" s="10"/>
    </row>
    <row r="143" spans="1:4" x14ac:dyDescent="0.25">
      <c r="A143" s="10"/>
      <c r="B143" s="10"/>
      <c r="C143" s="10"/>
      <c r="D143" s="10"/>
    </row>
    <row r="144" spans="1:4" x14ac:dyDescent="0.25">
      <c r="A144" s="10"/>
      <c r="B144" s="10"/>
      <c r="C144" s="10"/>
      <c r="D144" s="10"/>
    </row>
  </sheetData>
  <mergeCells count="25">
    <mergeCell ref="J15:J16"/>
    <mergeCell ref="H11:H12"/>
    <mergeCell ref="H3:H4"/>
    <mergeCell ref="E31:J31"/>
    <mergeCell ref="E5:J5"/>
    <mergeCell ref="J3:J4"/>
    <mergeCell ref="H6:H9"/>
    <mergeCell ref="H15:H16"/>
    <mergeCell ref="E18:J18"/>
    <mergeCell ref="E16:E17"/>
    <mergeCell ref="F16:F17"/>
    <mergeCell ref="G16:G17"/>
    <mergeCell ref="A1:I1"/>
    <mergeCell ref="A3:D3"/>
    <mergeCell ref="E3:E4"/>
    <mergeCell ref="F3:F4"/>
    <mergeCell ref="G3:G4"/>
    <mergeCell ref="I3:I4"/>
    <mergeCell ref="E56:J56"/>
    <mergeCell ref="F65:F70"/>
    <mergeCell ref="H65:H70"/>
    <mergeCell ref="G65:G70"/>
    <mergeCell ref="F81:F83"/>
    <mergeCell ref="G81:G83"/>
    <mergeCell ref="H81:H83"/>
  </mergeCells>
  <pageMargins left="0.25" right="0.25" top="0.75" bottom="0.75" header="0.3" footer="0.3"/>
  <pageSetup paperSize="9" fitToHeight="0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workbookViewId="0">
      <selection activeCell="I6" sqref="I6"/>
    </sheetView>
  </sheetViews>
  <sheetFormatPr defaultRowHeight="15" x14ac:dyDescent="0.25"/>
  <cols>
    <col min="1" max="1" width="4.28515625" customWidth="1"/>
    <col min="2" max="2" width="6.42578125" customWidth="1"/>
    <col min="3" max="3" width="4.28515625" customWidth="1"/>
    <col min="4" max="4" width="3" customWidth="1"/>
    <col min="5" max="5" width="11.42578125" customWidth="1"/>
    <col min="6" max="6" width="19.28515625" customWidth="1"/>
    <col min="7" max="7" width="6" customWidth="1"/>
    <col min="8" max="8" width="8.28515625" customWidth="1"/>
    <col min="9" max="9" width="7.28515625" customWidth="1"/>
    <col min="10" max="10" width="6.7109375" customWidth="1"/>
    <col min="11" max="11" width="7.28515625" customWidth="1"/>
    <col min="12" max="12" width="6.28515625" customWidth="1"/>
  </cols>
  <sheetData>
    <row r="1" spans="1:12" s="1" customFormat="1" ht="14.1" customHeight="1" x14ac:dyDescent="0.2">
      <c r="A1" s="226" t="s">
        <v>41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2" s="1" customFormat="1" ht="14.1" customHeight="1" x14ac:dyDescent="0.2">
      <c r="A2" s="227" t="s">
        <v>10</v>
      </c>
      <c r="B2" s="227"/>
      <c r="C2" s="223" t="s">
        <v>4</v>
      </c>
      <c r="D2" s="229"/>
      <c r="E2" s="220" t="s">
        <v>22</v>
      </c>
      <c r="F2" s="220" t="s">
        <v>23</v>
      </c>
      <c r="G2" s="220" t="s">
        <v>24</v>
      </c>
      <c r="H2" s="220" t="s">
        <v>26</v>
      </c>
      <c r="I2" s="220" t="s">
        <v>27</v>
      </c>
      <c r="J2" s="223" t="s">
        <v>38</v>
      </c>
      <c r="K2" s="220" t="s">
        <v>40</v>
      </c>
      <c r="L2" s="220" t="s">
        <v>39</v>
      </c>
    </row>
    <row r="3" spans="1:12" ht="35.25" customHeight="1" x14ac:dyDescent="0.25">
      <c r="A3" s="228"/>
      <c r="B3" s="228"/>
      <c r="C3" s="224"/>
      <c r="D3" s="230"/>
      <c r="E3" s="221"/>
      <c r="F3" s="221"/>
      <c r="G3" s="221"/>
      <c r="H3" s="221"/>
      <c r="I3" s="221"/>
      <c r="J3" s="224"/>
      <c r="K3" s="221"/>
      <c r="L3" s="221"/>
    </row>
    <row r="4" spans="1:12" ht="45.75" customHeight="1" x14ac:dyDescent="0.25">
      <c r="A4" s="5" t="s">
        <v>16</v>
      </c>
      <c r="B4" s="5" t="s">
        <v>11</v>
      </c>
      <c r="C4" s="225"/>
      <c r="D4" s="231"/>
      <c r="E4" s="222"/>
      <c r="F4" s="222"/>
      <c r="G4" s="222"/>
      <c r="H4" s="222"/>
      <c r="I4" s="222"/>
      <c r="J4" s="225"/>
      <c r="K4" s="222"/>
      <c r="L4" s="222"/>
    </row>
    <row r="5" spans="1:12" x14ac:dyDescent="0.25">
      <c r="A5" s="14" t="s">
        <v>48</v>
      </c>
      <c r="B5" s="82">
        <v>2</v>
      </c>
      <c r="C5" s="14"/>
      <c r="D5" s="82"/>
      <c r="E5" s="219" t="s">
        <v>133</v>
      </c>
      <c r="F5" s="219"/>
      <c r="G5" s="219"/>
      <c r="H5" s="219"/>
      <c r="I5" s="219"/>
      <c r="J5" s="219"/>
      <c r="K5" s="16"/>
      <c r="L5" s="16"/>
    </row>
    <row r="6" spans="1:12" ht="51.75" x14ac:dyDescent="0.25">
      <c r="A6" s="83" t="s">
        <v>48</v>
      </c>
      <c r="B6" s="84">
        <v>2</v>
      </c>
      <c r="C6" s="84"/>
      <c r="D6" s="84"/>
      <c r="E6" s="85" t="s">
        <v>287</v>
      </c>
      <c r="F6" s="85" t="s">
        <v>288</v>
      </c>
      <c r="G6" s="84" t="s">
        <v>289</v>
      </c>
      <c r="H6" s="84">
        <v>8000</v>
      </c>
      <c r="I6" s="84">
        <v>8000</v>
      </c>
      <c r="J6" s="84">
        <v>8000</v>
      </c>
      <c r="K6" s="84">
        <v>100</v>
      </c>
      <c r="L6" s="84">
        <v>100</v>
      </c>
    </row>
    <row r="7" spans="1:12" ht="166.5" x14ac:dyDescent="0.25">
      <c r="A7" s="83" t="s">
        <v>48</v>
      </c>
      <c r="B7" s="84">
        <v>2</v>
      </c>
      <c r="C7" s="84"/>
      <c r="D7" s="84"/>
      <c r="E7" s="85" t="s">
        <v>290</v>
      </c>
      <c r="F7" s="85" t="s">
        <v>291</v>
      </c>
      <c r="G7" s="84" t="s">
        <v>292</v>
      </c>
      <c r="H7" s="84">
        <v>32</v>
      </c>
      <c r="I7" s="84">
        <v>32</v>
      </c>
      <c r="J7" s="84">
        <v>33</v>
      </c>
      <c r="K7" s="84">
        <v>103.13</v>
      </c>
      <c r="L7" s="84">
        <v>103.13</v>
      </c>
    </row>
    <row r="8" spans="1:12" ht="153.75" x14ac:dyDescent="0.25">
      <c r="A8" s="83" t="s">
        <v>48</v>
      </c>
      <c r="B8" s="84">
        <v>2</v>
      </c>
      <c r="C8" s="84"/>
      <c r="D8" s="84"/>
      <c r="E8" s="85" t="s">
        <v>293</v>
      </c>
      <c r="F8" s="85" t="s">
        <v>294</v>
      </c>
      <c r="G8" s="84" t="s">
        <v>292</v>
      </c>
      <c r="H8" s="84">
        <v>40</v>
      </c>
      <c r="I8" s="84">
        <v>40</v>
      </c>
      <c r="J8" s="84">
        <v>41</v>
      </c>
      <c r="K8" s="84">
        <v>102.5</v>
      </c>
      <c r="L8" s="84">
        <v>102.5</v>
      </c>
    </row>
  </sheetData>
  <mergeCells count="12">
    <mergeCell ref="L2:L4"/>
    <mergeCell ref="C2:D4"/>
    <mergeCell ref="E2:E4"/>
    <mergeCell ref="F2:F4"/>
    <mergeCell ref="G2:G4"/>
    <mergeCell ref="H2:H4"/>
    <mergeCell ref="E5:J5"/>
    <mergeCell ref="I2:I4"/>
    <mergeCell ref="J2:J4"/>
    <mergeCell ref="A1:K1"/>
    <mergeCell ref="A2:B3"/>
    <mergeCell ref="K2:K4"/>
  </mergeCells>
  <pageMargins left="0.59055118110236227" right="0.59055118110236227" top="0.78740157480314965" bottom="0.78740157480314965" header="0.31496062992125984" footer="0.31496062992125984"/>
  <pageSetup paperSize="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Форма 1</vt:lpstr>
      <vt:lpstr>Форма 2</vt:lpstr>
      <vt:lpstr>Форма 3</vt:lpstr>
      <vt:lpstr>Форма 4</vt:lpstr>
      <vt:lpstr>'Форма 3'!Заголовки_для_печати</vt:lpstr>
      <vt:lpstr>'Форма 3'!Область_печати</vt:lpstr>
      <vt:lpstr>'Форма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2024-08-16T05:06:11Z</dcterms:modified>
</cp:coreProperties>
</file>