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Балабанова\Муниципальные программы\2024\Отчет за 2023\Attachments_urotdel2022@mail.ru_2024-04-17_14-37-42\"/>
    </mc:Choice>
  </mc:AlternateContent>
  <bookViews>
    <workbookView xWindow="15120" yWindow="1320" windowWidth="13005" windowHeight="8265" activeTab="6"/>
  </bookViews>
  <sheets>
    <sheet name="форма 1" sheetId="15" r:id="rId1"/>
    <sheet name="форма 2" sheetId="16" r:id="rId2"/>
    <sheet name="форма 3" sheetId="17" r:id="rId3"/>
    <sheet name="форма 4" sheetId="18" r:id="rId4"/>
    <sheet name="форма 5" sheetId="19" r:id="rId5"/>
    <sheet name="форма 6" sheetId="20" r:id="rId6"/>
    <sheet name="форма 7" sheetId="2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21" l="1"/>
  <c r="J7" i="21"/>
  <c r="J8" i="21"/>
  <c r="J9" i="21"/>
  <c r="J10" i="21"/>
  <c r="G5" i="21"/>
  <c r="H5" i="21"/>
  <c r="J8" i="19"/>
  <c r="J9" i="19"/>
  <c r="F6" i="21"/>
  <c r="I5" i="21"/>
  <c r="J10" i="19" l="1"/>
  <c r="K11" i="19"/>
  <c r="K8" i="19"/>
  <c r="K10" i="19"/>
  <c r="K9" i="19"/>
  <c r="J14" i="19" l="1"/>
  <c r="K23" i="19" l="1"/>
  <c r="I45" i="19"/>
  <c r="I44" i="19"/>
  <c r="K42" i="19"/>
  <c r="J42" i="19"/>
  <c r="I42" i="19"/>
  <c r="K41" i="19"/>
  <c r="J41" i="19"/>
  <c r="I41" i="19"/>
  <c r="K40" i="19"/>
  <c r="J40" i="19"/>
  <c r="I40" i="19"/>
  <c r="K39" i="19"/>
  <c r="J39" i="19"/>
  <c r="I39" i="19"/>
  <c r="I37" i="19"/>
  <c r="I36" i="19"/>
  <c r="I35" i="19"/>
  <c r="K33" i="19"/>
  <c r="J33" i="19"/>
  <c r="I33" i="19"/>
  <c r="K32" i="19"/>
  <c r="J32" i="19"/>
  <c r="I32" i="19"/>
  <c r="K31" i="19"/>
  <c r="J31" i="19"/>
  <c r="I31" i="19"/>
  <c r="K30" i="19"/>
  <c r="J30" i="19"/>
  <c r="I30" i="19"/>
  <c r="K29" i="19"/>
  <c r="J29" i="19"/>
  <c r="I29" i="19"/>
  <c r="K27" i="19"/>
  <c r="J27" i="19"/>
  <c r="I27" i="19"/>
  <c r="K26" i="19"/>
  <c r="J26" i="19"/>
  <c r="I26" i="19"/>
  <c r="K25" i="19"/>
  <c r="J25" i="19"/>
  <c r="I25" i="19"/>
  <c r="K24" i="19"/>
  <c r="J24" i="19"/>
  <c r="I24" i="19"/>
  <c r="J23" i="19"/>
  <c r="I23" i="19"/>
  <c r="K22" i="19"/>
  <c r="J22" i="19"/>
  <c r="I22" i="19"/>
  <c r="K21" i="19"/>
  <c r="J21" i="19"/>
  <c r="I21" i="19"/>
  <c r="K20" i="19"/>
  <c r="J20" i="19"/>
  <c r="I20" i="19"/>
  <c r="K18" i="19"/>
  <c r="J18" i="19"/>
  <c r="I18" i="19"/>
  <c r="K17" i="19"/>
  <c r="J17" i="19"/>
  <c r="I17" i="19"/>
  <c r="K16" i="19"/>
  <c r="J16" i="19"/>
  <c r="I16" i="19"/>
  <c r="I14" i="19"/>
  <c r="K13" i="19"/>
  <c r="J13" i="19"/>
  <c r="I13" i="19"/>
  <c r="I11" i="19"/>
  <c r="I10" i="19"/>
  <c r="I9" i="19"/>
  <c r="I8" i="19"/>
  <c r="F12" i="16" l="1"/>
  <c r="E65" i="16"/>
  <c r="E64" i="16" s="1"/>
  <c r="E10" i="16" s="1"/>
  <c r="E57" i="16"/>
  <c r="E56" i="16" s="1"/>
  <c r="E50" i="16"/>
  <c r="E49" i="16" s="1"/>
  <c r="E43" i="16"/>
  <c r="E42" i="16" s="1"/>
  <c r="E36" i="16"/>
  <c r="E35" i="16" s="1"/>
  <c r="E29" i="16"/>
  <c r="E28" i="16" s="1"/>
  <c r="E22" i="16"/>
  <c r="E21" i="16" s="1"/>
  <c r="E15" i="16"/>
  <c r="E14" i="16" s="1"/>
  <c r="E13" i="16"/>
  <c r="E12" i="16"/>
  <c r="E11" i="16"/>
  <c r="M69" i="15"/>
  <c r="M68" i="15" s="1"/>
  <c r="M67" i="15" s="1"/>
  <c r="M66" i="15" s="1"/>
  <c r="M63" i="15"/>
  <c r="M62" i="15" s="1"/>
  <c r="M60" i="15"/>
  <c r="M59" i="15" s="1"/>
  <c r="M56" i="15"/>
  <c r="M55" i="15" s="1"/>
  <c r="M53" i="15"/>
  <c r="M51" i="15"/>
  <c r="M50" i="15" s="1"/>
  <c r="M46" i="15"/>
  <c r="M45" i="15"/>
  <c r="M41" i="15"/>
  <c r="M40" i="15"/>
  <c r="M38" i="15" s="1"/>
  <c r="M37" i="15" s="1"/>
  <c r="M35" i="15"/>
  <c r="M34" i="15"/>
  <c r="M33" i="15" s="1"/>
  <c r="M31" i="15"/>
  <c r="M28" i="15"/>
  <c r="M27" i="15" s="1"/>
  <c r="M26" i="15" s="1"/>
  <c r="M25" i="15" s="1"/>
  <c r="M23" i="15"/>
  <c r="M22" i="15" s="1"/>
  <c r="M21" i="15" s="1"/>
  <c r="M18" i="15"/>
  <c r="M17" i="15" s="1"/>
  <c r="M16" i="15" s="1"/>
  <c r="M15" i="15" s="1"/>
  <c r="M11" i="15"/>
  <c r="M10" i="15" s="1"/>
  <c r="M9" i="15" s="1"/>
  <c r="M8" i="15" s="1"/>
  <c r="L69" i="15"/>
  <c r="L68" i="15" s="1"/>
  <c r="L67" i="15" s="1"/>
  <c r="L66" i="15" s="1"/>
  <c r="L63" i="15"/>
  <c r="L62" i="15" s="1"/>
  <c r="L60" i="15"/>
  <c r="L59" i="15" s="1"/>
  <c r="L56" i="15"/>
  <c r="L55" i="15" s="1"/>
  <c r="L53" i="15"/>
  <c r="L51" i="15"/>
  <c r="L50" i="15" s="1"/>
  <c r="L46" i="15"/>
  <c r="L45" i="15"/>
  <c r="L41" i="15"/>
  <c r="L40" i="15" s="1"/>
  <c r="L38" i="15" s="1"/>
  <c r="L37" i="15" s="1"/>
  <c r="L35" i="15"/>
  <c r="L34" i="15" s="1"/>
  <c r="L33" i="15" s="1"/>
  <c r="L31" i="15"/>
  <c r="L28" i="15"/>
  <c r="L27" i="15" s="1"/>
  <c r="L26" i="15" s="1"/>
  <c r="L25" i="15" s="1"/>
  <c r="L23" i="15"/>
  <c r="L22" i="15" s="1"/>
  <c r="L21" i="15" s="1"/>
  <c r="L18" i="15"/>
  <c r="L17" i="15" s="1"/>
  <c r="L16" i="15" s="1"/>
  <c r="L15" i="15" s="1"/>
  <c r="L11" i="15"/>
  <c r="L10" i="15" s="1"/>
  <c r="L9" i="15" s="1"/>
  <c r="L8" i="15" s="1"/>
  <c r="N11" i="15"/>
  <c r="N10" i="15" s="1"/>
  <c r="N9" i="15" s="1"/>
  <c r="N8" i="15" s="1"/>
  <c r="O11" i="15"/>
  <c r="O10" i="15" s="1"/>
  <c r="O9" i="15" s="1"/>
  <c r="O8" i="15" s="1"/>
  <c r="P11" i="15"/>
  <c r="P10" i="15" s="1"/>
  <c r="P9" i="15" s="1"/>
  <c r="P8" i="15" s="1"/>
  <c r="M44" i="15" l="1"/>
  <c r="M43" i="15" s="1"/>
  <c r="E8" i="16"/>
  <c r="E7" i="16" s="1"/>
  <c r="L44" i="15"/>
  <c r="L43" i="15" s="1"/>
  <c r="L7" i="15" s="1"/>
  <c r="L6" i="15" s="1"/>
  <c r="M7" i="15"/>
  <c r="M6" i="15" s="1"/>
  <c r="J13" i="21" l="1"/>
  <c r="F13" i="21" s="1"/>
  <c r="J12" i="21" l="1"/>
  <c r="F12" i="21" s="1"/>
  <c r="J11" i="21"/>
  <c r="F10" i="21"/>
  <c r="F9" i="21"/>
  <c r="F7" i="21"/>
  <c r="F11" i="21" l="1"/>
  <c r="J5" i="21"/>
  <c r="F8" i="21"/>
  <c r="F5" i="21" s="1"/>
  <c r="G38" i="16"/>
  <c r="G40" i="16"/>
  <c r="G12" i="16"/>
  <c r="G13" i="16"/>
  <c r="G52" i="16"/>
  <c r="G59" i="16"/>
  <c r="G61" i="16"/>
  <c r="P58" i="15" l="1"/>
  <c r="P61" i="15" l="1"/>
  <c r="O61" i="15"/>
  <c r="P47" i="15"/>
  <c r="O47" i="15"/>
  <c r="P29" i="15"/>
  <c r="O29" i="15"/>
  <c r="P30" i="15"/>
  <c r="O30" i="15"/>
  <c r="P48" i="15"/>
  <c r="O48" i="15"/>
  <c r="O49" i="15"/>
  <c r="P49" i="15"/>
  <c r="P70" i="15"/>
  <c r="O70" i="15"/>
  <c r="P36" i="15"/>
  <c r="O36" i="15"/>
  <c r="N63" i="15" l="1"/>
  <c r="N56" i="15"/>
  <c r="O56" i="15" s="1"/>
  <c r="P62" i="15" l="1"/>
  <c r="O62" i="15"/>
  <c r="F50" i="16"/>
  <c r="N69" i="15" l="1"/>
  <c r="O69" i="15"/>
  <c r="P69" i="15"/>
  <c r="N68" i="15" l="1"/>
  <c r="P68" i="15"/>
  <c r="O68" i="15"/>
  <c r="F67" i="16"/>
  <c r="F10" i="16" s="1"/>
  <c r="F65" i="16" l="1"/>
  <c r="F64" i="16" s="1"/>
  <c r="G67" i="16"/>
  <c r="G65" i="16" s="1"/>
  <c r="O67" i="15"/>
  <c r="O66" i="15" s="1"/>
  <c r="N67" i="15"/>
  <c r="N66" i="15" s="1"/>
  <c r="N62" i="15"/>
  <c r="P67" i="15"/>
  <c r="P66" i="15" s="1"/>
  <c r="F57" i="16"/>
  <c r="F56" i="16" s="1"/>
  <c r="F49" i="16"/>
  <c r="F43" i="16"/>
  <c r="F36" i="16"/>
  <c r="G29" i="16"/>
  <c r="G28" i="16" s="1"/>
  <c r="F29" i="16"/>
  <c r="F28" i="16" s="1"/>
  <c r="G22" i="16"/>
  <c r="G21" i="16" s="1"/>
  <c r="F22" i="16"/>
  <c r="F21" i="16" s="1"/>
  <c r="G15" i="16"/>
  <c r="G14" i="16" s="1"/>
  <c r="F15" i="16"/>
  <c r="F14" i="16" s="1"/>
  <c r="N60" i="15"/>
  <c r="O55" i="15"/>
  <c r="N55" i="15"/>
  <c r="P53" i="15"/>
  <c r="O53" i="15"/>
  <c r="N53" i="15"/>
  <c r="P51" i="15"/>
  <c r="P50" i="15" s="1"/>
  <c r="O51" i="15"/>
  <c r="O50" i="15" s="1"/>
  <c r="N51" i="15"/>
  <c r="N50" i="15" s="1"/>
  <c r="N46" i="15"/>
  <c r="N45" i="15"/>
  <c r="P41" i="15"/>
  <c r="P40" i="15" s="1"/>
  <c r="P38" i="15" s="1"/>
  <c r="P37" i="15" s="1"/>
  <c r="O41" i="15"/>
  <c r="O40" i="15" s="1"/>
  <c r="N41" i="15"/>
  <c r="N40" i="15" s="1"/>
  <c r="P35" i="15"/>
  <c r="P34" i="15" s="1"/>
  <c r="P33" i="15" s="1"/>
  <c r="O35" i="15"/>
  <c r="N35" i="15"/>
  <c r="P31" i="15"/>
  <c r="O31" i="15"/>
  <c r="N31" i="15"/>
  <c r="P23" i="15"/>
  <c r="P22" i="15" s="1"/>
  <c r="P21" i="15" s="1"/>
  <c r="O23" i="15"/>
  <c r="O22" i="15" s="1"/>
  <c r="O21" i="15" s="1"/>
  <c r="N23" i="15"/>
  <c r="N22" i="15" s="1"/>
  <c r="N21" i="15" s="1"/>
  <c r="P18" i="15"/>
  <c r="P17" i="15" s="1"/>
  <c r="P16" i="15" s="1"/>
  <c r="P15" i="15" s="1"/>
  <c r="O18" i="15"/>
  <c r="O17" i="15" s="1"/>
  <c r="O16" i="15" s="1"/>
  <c r="O15" i="15" s="1"/>
  <c r="N18" i="15"/>
  <c r="N17" i="15" s="1"/>
  <c r="N16" i="15" s="1"/>
  <c r="N15" i="15" s="1"/>
  <c r="G49" i="16" l="1"/>
  <c r="G50" i="16"/>
  <c r="F42" i="16"/>
  <c r="G42" i="16" s="1"/>
  <c r="G43" i="16"/>
  <c r="F35" i="16"/>
  <c r="G35" i="16" s="1"/>
  <c r="G36" i="16"/>
  <c r="G10" i="16"/>
  <c r="G64" i="16"/>
  <c r="G57" i="16"/>
  <c r="G56" i="16" s="1"/>
  <c r="N59" i="15"/>
  <c r="N44" i="15" s="1"/>
  <c r="P60" i="15"/>
  <c r="O60" i="15"/>
  <c r="N27" i="15"/>
  <c r="N26" i="15" s="1"/>
  <c r="O28" i="15"/>
  <c r="P28" i="15"/>
  <c r="O46" i="15"/>
  <c r="P46" i="15"/>
  <c r="P45" i="15"/>
  <c r="O45" i="15"/>
  <c r="O34" i="15"/>
  <c r="O33" i="15" s="1"/>
  <c r="N34" i="15"/>
  <c r="N33" i="15" s="1"/>
  <c r="O38" i="15"/>
  <c r="O37" i="15" s="1"/>
  <c r="N38" i="15"/>
  <c r="N37" i="15" s="1"/>
  <c r="F8" i="16" l="1"/>
  <c r="F7" i="16" s="1"/>
  <c r="G7" i="16" s="1"/>
  <c r="N43" i="15"/>
  <c r="O44" i="15"/>
  <c r="P27" i="15"/>
  <c r="O27" i="15"/>
  <c r="N25" i="15"/>
  <c r="P26" i="15"/>
  <c r="O26" i="15"/>
  <c r="P59" i="15"/>
  <c r="O59" i="15"/>
  <c r="G8" i="16" l="1"/>
  <c r="N7" i="15"/>
  <c r="O7" i="15" s="1"/>
  <c r="O25" i="15"/>
  <c r="P25" i="15"/>
  <c r="O43" i="15"/>
  <c r="N6" i="15" l="1"/>
  <c r="O6" i="15" s="1"/>
  <c r="P7" i="15"/>
  <c r="P6" i="15"/>
  <c r="P44" i="15"/>
  <c r="P43" i="15" s="1"/>
  <c r="P55" i="15"/>
</calcChain>
</file>

<file path=xl/sharedStrings.xml><?xml version="1.0" encoding="utf-8"?>
<sst xmlns="http://schemas.openxmlformats.org/spreadsheetml/2006/main" count="1278" uniqueCount="664">
  <si>
    <t>Код аналитической программной классификации</t>
  </si>
  <si>
    <t>МП</t>
  </si>
  <si>
    <t>Пп</t>
  </si>
  <si>
    <t>04</t>
  </si>
  <si>
    <t>Публикация в средствах массовой информации муниципальных правовых актов и официальной информации</t>
  </si>
  <si>
    <t>Диспансеризация муниципальных служащих</t>
  </si>
  <si>
    <t>03</t>
  </si>
  <si>
    <t>Уплата налога на имущество организаций по обязательствам Администрации</t>
  </si>
  <si>
    <t>02</t>
  </si>
  <si>
    <t>Уплата налогов и сборов</t>
  </si>
  <si>
    <t>01</t>
  </si>
  <si>
    <t>Сектор информатизации и защиты информации</t>
  </si>
  <si>
    <t>Отдел ЗАГС</t>
  </si>
  <si>
    <t>05</t>
  </si>
  <si>
    <t>Повышение квалификации муниципальных служащих по вопросам противодействия коррупции, а также муниципальных служащих, в должностные обязанности которых входит участие в противодействии коррупции</t>
  </si>
  <si>
    <t>Внедрение антикоррупционных механизмов в рамках реализации кадровой политики</t>
  </si>
  <si>
    <t>Обеспечение доступности государственных и муниципальных услуг</t>
  </si>
  <si>
    <t>Проведение конкурса «Лучший муниципальный служащий»</t>
  </si>
  <si>
    <t>Повышение эффективности и престижа муниципальной службы</t>
  </si>
  <si>
    <t>М</t>
  </si>
  <si>
    <t>ОМ</t>
  </si>
  <si>
    <t>ГРБС</t>
  </si>
  <si>
    <t xml:space="preserve"> Код аналитической программной классификации</t>
  </si>
  <si>
    <t>Наименование муниципальной программы, подпрограммы, основного мероприятия, мероприятия</t>
  </si>
  <si>
    <t>Ответственный исполнитель, соисполнитель</t>
  </si>
  <si>
    <t>Код бюджетной классификации</t>
  </si>
  <si>
    <t>Рз</t>
  </si>
  <si>
    <t>Пр</t>
  </si>
  <si>
    <t>ЦС</t>
  </si>
  <si>
    <t>ВР</t>
  </si>
  <si>
    <t>Всего</t>
  </si>
  <si>
    <t>13</t>
  </si>
  <si>
    <t>1010162740</t>
  </si>
  <si>
    <t xml:space="preserve">112 119 122 129 244 </t>
  </si>
  <si>
    <t>Публикация в средствах массовой информации правовых актов, обсуждаемых проектов муниципальных правовых актов по вопросам муниципальной службы</t>
  </si>
  <si>
    <t>1020104400 1020160620 1020166770  1020518  1026013  1020062</t>
  </si>
  <si>
    <t>621 622</t>
  </si>
  <si>
    <t>622</t>
  </si>
  <si>
    <t>1030360290</t>
  </si>
  <si>
    <t>244</t>
  </si>
  <si>
    <t xml:space="preserve"> 244 </t>
  </si>
  <si>
    <t>Архивное дело</t>
  </si>
  <si>
    <t>628</t>
  </si>
  <si>
    <t>1040104360 1040160030</t>
  </si>
  <si>
    <t>121, 129, 242, 244 </t>
  </si>
  <si>
    <t>1040160030</t>
  </si>
  <si>
    <t>1040104360 </t>
  </si>
  <si>
    <t xml:space="preserve"> 1040360030</t>
  </si>
  <si>
    <t>244 </t>
  </si>
  <si>
    <t>121, 122, 129, 242, 244</t>
  </si>
  <si>
    <t>Развитие системы информатизации текущей деятельности</t>
  </si>
  <si>
    <t>242, 244, 540 </t>
  </si>
  <si>
    <t>Создание и развитие информационно-телекоммуникационной инфраструктуры в Сарапульском районе</t>
  </si>
  <si>
    <t>«Создание условий для реализации муниципальной программы»</t>
  </si>
  <si>
    <t>Финансовое обеспечение деятельности  органов местного самоуправления</t>
  </si>
  <si>
    <t>121, 129, 242, 244, 851, 852, 853</t>
  </si>
  <si>
    <t>1070160010 1070160020</t>
  </si>
  <si>
    <t>121, 129</t>
  </si>
  <si>
    <t>Публикация в средствах массовой информации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</si>
  <si>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Наименование муниципальной программы, подпрограммы</t>
  </si>
  <si>
    <t>Источник финансирования</t>
  </si>
  <si>
    <t>бюджет Сарапульского района</t>
  </si>
  <si>
    <t>в том числе:</t>
  </si>
  <si>
    <t>собственные средства бюджета Сарапульского района</t>
  </si>
  <si>
    <t>субсидии из бюджета Удмуртской Республики</t>
  </si>
  <si>
    <t>субвенции из бюджета Удмуртской Республики</t>
  </si>
  <si>
    <t>иные источники</t>
  </si>
  <si>
    <t> 5</t>
  </si>
  <si>
    <t>бюджет муниципального района</t>
  </si>
  <si>
    <t>«Муниципальное управление»</t>
  </si>
  <si>
    <t>«Развитие муниципальной службы в Сарапульском районе»</t>
  </si>
  <si>
    <t>«Административная реформа в Сарапульском районе»</t>
  </si>
  <si>
    <t>«Противодействие коррупции в Сарапульском районе»</t>
  </si>
  <si>
    <t>1070560120</t>
  </si>
  <si>
    <t xml:space="preserve">Обеспечение деятельности органов местного самоуправления </t>
  </si>
  <si>
    <t>111, 112, 119, 242, 244,  852, 853</t>
  </si>
  <si>
    <t>111, 112, 119, 242, 244, 852,  853</t>
  </si>
  <si>
    <t>244 612</t>
  </si>
  <si>
    <t>Ведение централизованного бухгалтерского (бюджетного) учета и формирование бухгалтерской (бюджетной) отчетности в муниципальных учреждениях и органах местного самоуправления Сарапульского района</t>
  </si>
  <si>
    <t>111, 112, 119, 244, 853</t>
  </si>
  <si>
    <t xml:space="preserve">Управление образования </t>
  </si>
  <si>
    <t xml:space="preserve">121, 129, 244 </t>
  </si>
  <si>
    <t>Создание условий для реализации муниципальной программы</t>
  </si>
  <si>
    <t>Противодействие коррупции в Сарапульском районе</t>
  </si>
  <si>
    <t>Административная реформа в Сарапульском районе</t>
  </si>
  <si>
    <t>Развитие муниципальной службы в Сарапульском районе</t>
  </si>
  <si>
    <r>
      <t>Му</t>
    </r>
    <r>
      <rPr>
        <sz val="10"/>
        <color theme="1"/>
        <rFont val="Times New Roman"/>
        <family val="1"/>
        <charset val="204"/>
      </rPr>
      <t>ниципальное управление</t>
    </r>
  </si>
  <si>
    <t>1050159300 1050158790</t>
  </si>
  <si>
    <t>субвенции из бюджета РФ</t>
  </si>
  <si>
    <t>06</t>
  </si>
  <si>
    <t>121, 129, 244, 247</t>
  </si>
  <si>
    <t>Осуществление первичного воинского учета органами местного самоуправления поселений, муниципальных и городских округов</t>
  </si>
  <si>
    <t>121, 129, 242, 244,247 </t>
  </si>
  <si>
    <t>628   636</t>
  </si>
  <si>
    <t>628 633 636 638</t>
  </si>
  <si>
    <t>1070104340, 1070104350, 1070104410, 1070104420, 1070104470, 1070105660, 1070106200, 1070107560, 1070107860, 107010311,   1070100312,  1070100313,  1070100314</t>
  </si>
  <si>
    <t>Создание условий для развития территорий</t>
  </si>
  <si>
    <t>Обеспечение деятельности Управления по работе с территориями</t>
  </si>
  <si>
    <t>Субвенции из бюджета РФ</t>
  </si>
  <si>
    <t>кассовое исполнение</t>
  </si>
  <si>
    <t>план на отчетный год</t>
  </si>
  <si>
    <t>план на отчетный период</t>
  </si>
  <si>
    <t>Расходы бюджета муниципального образования, тыс. рублей</t>
  </si>
  <si>
    <t>кассовые расходы, %</t>
  </si>
  <si>
    <t>к плану на отчетный год</t>
  </si>
  <si>
    <t>к плану на отчетный период</t>
  </si>
  <si>
    <t>Оценка расходов, тыс. рублей</t>
  </si>
  <si>
    <t>отношение фактических расходов к оценке расходов, %</t>
  </si>
  <si>
    <t>оценка расходов согласно муниципальной программе</t>
  </si>
  <si>
    <t>фактические расходы на отчетную дату</t>
  </si>
  <si>
    <t>Наименование подпрограммы, основного мероприятия, мероприятия</t>
  </si>
  <si>
    <t>Срок выполнения</t>
  </si>
  <si>
    <t>Ожидаемый непосредственный результат</t>
  </si>
  <si>
    <t>Разработка муниципальных правовых актов  по вопросам муниципальной службы</t>
  </si>
  <si>
    <t>Совершенствование нормативной правовой базы по вопросам развития муниципальной службы в системе управления муниципальной службой</t>
  </si>
  <si>
    <t>Внедрение на муниципальной службе современных кадровых технологий, повышение эффективности и престижа муниципальной службы</t>
  </si>
  <si>
    <t xml:space="preserve">Публикация в средствах массовой информации правовых актов, обсуждаемых проектов муниципальных правовых актов по муниципальной службе. </t>
  </si>
  <si>
    <t>Доведение до сведения жителей муниципального образования официальной информации о социально-экономическом, культурном развитии муниципального образования, о развитии его общественной культуры и иной официальной информации</t>
  </si>
  <si>
    <t>Определение победителя конкурса «Лучший муниципальный служащий», участие его в финале республиканского конкурса</t>
  </si>
  <si>
    <t xml:space="preserve"> Предоставление АУ «МФЦ УР» государственных и муниципальных услуг населению.</t>
  </si>
  <si>
    <t>Обеспечение деятельности АУ «МФЦ УР»</t>
  </si>
  <si>
    <t>Нормативное правовое и организационное обеспечение деятельности в сфере противодействия коррупции</t>
  </si>
  <si>
    <t>Организация проведения заседаний Совета при Главе муниципального образования по противодействию коррупции с участием представителей государственных органов Удмуртской Республики, органов местного самоуправления, правоохранительных, судебных органов, политических партий, иных общественных объединений</t>
  </si>
  <si>
    <t>Организация и совершенствование работы Совета при Главе Сарапульского района</t>
  </si>
  <si>
    <t>Разработка и утверждение планов работы органов местного самоуправления и структурных подразделений по реализации мероприятий подпрограммы противодействия коррупции с указанием должностных лиц, ответственных за их реализацию</t>
  </si>
  <si>
    <t>Совершенствование системы планирования работы органов местного самоуправления и структурных подразделений</t>
  </si>
  <si>
    <t>Предоставление в Администрацию Главы и Правительства УР информации об исполнении планов органов местного самоуправления по реализации мероприятий подпрограммы противодействия коррупции</t>
  </si>
  <si>
    <t>Своевременность информирования АГ и Пр УР о исполнении программы</t>
  </si>
  <si>
    <t>Представление информации в Администрацию Главы и Правительства УР об исполнении планов по противодействию коррупции, фактах привлечения к ответственности руководителей и сотрудников подведомственных организаций, учреждений</t>
  </si>
  <si>
    <t>Своевременность информирования АГ и Пр УР</t>
  </si>
  <si>
    <t>Своевременность и полнота направляемых отчетов</t>
  </si>
  <si>
    <t>Организация и проведение антикоррупционной экспертизы муниципальных правовых актов органов местного самоуправления и их проектов</t>
  </si>
  <si>
    <t>Продолжение работы по проведению антикоррупционной экспертизы МПА и проектов</t>
  </si>
  <si>
    <t>Совершенствование системы информирования населения о разрабатываемых МПА</t>
  </si>
  <si>
    <t>Доведение до руководителей ОМСУ требований законодательства по противодействию коррупции</t>
  </si>
  <si>
    <t>Организация взаимодействия с территориальными органами федеральных органов государственной власти, органами государственной власти УР, осуществляющими меры по противодействию коррупции в Удмуртской Республики и подведомственных им организациях, по информационному обмену и анализу практики рассмотрения представлений (сообщений, информации) указанных территориальных органов государственными органами Удмуртской Республики и подведомственными им организациями.</t>
  </si>
  <si>
    <t>Предоставление информации о проводимой работы, получение методических и справочных материалов необходимых в работе</t>
  </si>
  <si>
    <t xml:space="preserve">Анализ жалоб и обращений граждан на предмет наличия в них информации о фактах коррупции со стороны лиц, замещающих муниципальные должности, и муниципальных служащих </t>
  </si>
  <si>
    <t xml:space="preserve">Снижение числа жалоб </t>
  </si>
  <si>
    <t>Проведение мониторинга реализации мер по противодействию коррупции в органах местного самоуправления</t>
  </si>
  <si>
    <t>Совершенствование проводимой работы по противодействию коррупции</t>
  </si>
  <si>
    <t>Внедрение антикоррупционных механизмов в сферах деятельности, наиболее подверженных коррупционным рискам</t>
  </si>
  <si>
    <t>Проведение мониторинга качества предоставления (оказания) услуг</t>
  </si>
  <si>
    <t>Повышение качества предоставления муниципальных услуг</t>
  </si>
  <si>
    <t>Проведение анализа мер, направленных на противодействие коррупции в сфере земельных и имущественных отношений</t>
  </si>
  <si>
    <t>Совершенствование работы по предоставлению муниципальных услуг</t>
  </si>
  <si>
    <t>Обеспечение контроля за соблюдением лицами, замещающими муниципальные должности в органах местного самоуправления, и муниципальными служащими ограничений и запретов, требований к служебному поведению и урегулированию конфликта интересов, а также требований, установленных законодательством о противодействии коррупции</t>
  </si>
  <si>
    <t>Выявление и устранение нарушений, связанных с соблюдением ограничений и запретов на муниципальной службе, требований к служебному поведению и урегулированию конфликта интересов, а также иных требований, установленных законодательством о противодействии коррупции</t>
  </si>
  <si>
    <t>Обеспечение эффективной работы комиссий по соблюдению требований к служебному поведению муниципальных служащих и урегулированию конфликта интересов, проведение мониторинга работы комиссий по соблюдению требований к служебному поведению муниципальных служащих  и урегулированию конфликта интересов</t>
  </si>
  <si>
    <t xml:space="preserve">Повышение эффективности работы комиссий по соблюдению требований к служебному поведению муниципальных служащих и урегулированию конфликта интересов </t>
  </si>
  <si>
    <t>Повышение квалификации муниципальных служащих по вопросам противодействия коррупции</t>
  </si>
  <si>
    <t>Осуществление комплекса организационных, разъяснительных и иных мер по соблюдению муниципальными служащими ограничений, запретов и по исполнению обязанностей, установленных законодательством в целях противодействия коррупции</t>
  </si>
  <si>
    <t>Информирование муниципальных служащих об ограничениях и запретах на муниципальной службе</t>
  </si>
  <si>
    <t>Осуществление контроля за реализацией требований Федерального закона от 3 декабря 2012 года № 230-ФЭ «О контроле за соответствием расходов лиц, замещающих государственные должности, и иных лиц их доходам»</t>
  </si>
  <si>
    <t>Контроль за расходами</t>
  </si>
  <si>
    <t>Обеспечение введения требования об использовании специального программного обеспечения «Справки БК» всеми лицами, претендующими на замещение должностей или замещающими должности, осуществление полномочий по которым влечет за собой обязанность представлять сведения о своих доходах, расходах, об имуществе и обязательствах имущественного характера, о доходах, расходах, об имуществе и обязательствах имущественного характера своих супругов и несовершеннолетних детей, при заполнении справок о доходах, расходах, об имуществе и обязательствах имущественного характера</t>
  </si>
  <si>
    <t>Обеспечение полноты и прозрачности представляемых сведений о доходах, расходах, об имуществе и обязательствах имущественного характера</t>
  </si>
  <si>
    <t>Обучение муниципальных служащих, впервые поступивших на муниципальную службу для замещения должностей, включенных в перечни, установленные нормативными правовыми актами Российской Федерации, по образовательным программам в области противодействия коррупции</t>
  </si>
  <si>
    <t>Повышение уровня образования муниципальных служащих в сфере противодействия коррупции</t>
  </si>
  <si>
    <t>Создание и пополнение базы данных обращений граждан о даче согласия на замещение на условиях трудового договора должности в организации и (или) выполнении в данной организации работы (оказание данной организации услуги), если отдельные функции муниципального (административного) управления данной организацией входили в должностные (служебные) обязанности муниципального служащего</t>
  </si>
  <si>
    <t xml:space="preserve">Пополнение базы данных, мониторинг информации о направлении заявлений </t>
  </si>
  <si>
    <t>Обеспечение принятия мер по повышению эффективности кадровой работы в части, касающейся ведения личных дел лиц, замещающих муниципальные  должности и должности муниципальной службы, в том числе контроля за актуализацией сведений, содержащихся в анкетах, представляемых при назначении на указанные должности и поступлении на такую службу, об их родственниках и свойственниках в целях возможного конфликта интересов</t>
  </si>
  <si>
    <t>Выявление конфликта интересов в деятельности лиц, замещающих муниципальные должности, должности муниципальной службы в органах местного самоуправления</t>
  </si>
  <si>
    <t>Участие муниципальных служащих, работников, в должностные обязанности которых входит участие в проведении закупок товаров, работ, услуг, для обеспечения муниципальных нужд, в мероприятиях по  профессиональному развитию в области противодействия коррупции, в том числе их обучение по дополнительным профессиональным программам в области противодействия коррупции.</t>
  </si>
  <si>
    <t>Повышение  квалификации муниципальных служащих, работников в части касающейся проведении закупок товаров, работ, услуг для обеспечения муниципальных нужд, по вопросам противодействия коррупции</t>
  </si>
  <si>
    <t>Приведение к единым требованиям по размещению и наполнению подразделов официального сайта по вопросам противодействия коррупции</t>
  </si>
  <si>
    <t>Единообразное размещение информации на сайтах</t>
  </si>
  <si>
    <t>Освещение в средствах массовой информации и размещение на официальных сайтах (страницах) органов местного самоуправления  в сети «Интернет» результатов деятельности по вопросам противодействия коррупции, в том числе фактов привлечения должностных лиц к ответственности за совершение коррупционных правонарушений</t>
  </si>
  <si>
    <t xml:space="preserve">Информирование населения о проводимой работе </t>
  </si>
  <si>
    <t>Организация размещения в средствах массовой информации аналитической, разъяснительной и иной информации о деятельности по противодействию коррупции.</t>
  </si>
  <si>
    <t>Информирование населения о проводимой работе</t>
  </si>
  <si>
    <t>Установление обратной связи с получателями муниципальных услуг, сотрудничество с институтами гражданского общества</t>
  </si>
  <si>
    <t>Расширение сотрудничества с институтами гражданского общества в сфере противодействия коррупции, в том числе посредством информационно-телекоммуникационной сети «Интернет»</t>
  </si>
  <si>
    <t>Совершенствование сотрудничества с Общественными организациями (объединениями)</t>
  </si>
  <si>
    <t>Проведение мониторинга общественного мнения об эффективности реализуемых мер по противодействию коррупции, подготовка предложений по повышению эффективности реализации мер по противодействию коррупции</t>
  </si>
  <si>
    <t>Повышение эффективности реализуемых мер по противодействию коррупции</t>
  </si>
  <si>
    <t>Мониторинг публикаций в средствах массовой информации о фактах коррупции со стороны лиц, замещающих муниципальные должности, и муниципальных служащих.</t>
  </si>
  <si>
    <t>Повышение эффективности работы по информированию жителей о фактах коррупции</t>
  </si>
  <si>
    <t>Организация взаимодействия с органами местного самоуправления по реализации на территории муниципальных образований мер по противодействию коррупции</t>
  </si>
  <si>
    <t>Анализ реализуемых Управлением по работе с территориями мер по противодействию коррупции, подготовка предложений по повышению их эффективности</t>
  </si>
  <si>
    <t>Принятие мер по повышению эффективности использования общественных (публичных) слушаний, предусмотренных земельным и градостроительным законодательством Российской Федерации, при рассмотрении вопросов о предоставлении земельных участков, находящихся в государственной или муниципальной собственности</t>
  </si>
  <si>
    <t>Рассмотрение вопросов выделения земель на публичных слушаниях</t>
  </si>
  <si>
    <t>Информирование руководителей об изменениях в законодательстве</t>
  </si>
  <si>
    <t>Совершенствование организации деятельности органов местного самоуправления  в сфере закупок товаров, работ, услуг для обеспечения муниципальных нужд, управления и распоряжения муниципальным  имуществом</t>
  </si>
  <si>
    <t>Проведение мониторинга соблюдения требований Федерального закона от 05.04.2013 № 44-ФЗ «О контрактной системе в сфере закупок товаров, работ, услуг для обеспечения государственных и муниципальных нужд»</t>
  </si>
  <si>
    <t>Снижение (недопущение) случаев нарушений требований ФЗ № 44-ФЗ</t>
  </si>
  <si>
    <t>Подготовка информационно - аналитических материалов о выявленных нарушениях при осуществлении контроля за соблюдением требований законодательства о контрактной системе в сфере закупок товаров, работ, услуг для обеспечения государственных и муниципальных нужд</t>
  </si>
  <si>
    <t>Информирование жителей о выявленных нарушениях законодательства о контрактной системе закупок</t>
  </si>
  <si>
    <t>«Архивное  дело»</t>
  </si>
  <si>
    <t>Организация хранения, комплектования, учёта  и использования документов Архивного фонда Удмуртской Республики и других архивных документов</t>
  </si>
  <si>
    <t>Работы по повышению уровня безопасности архивов и сохранности архивных фондов (реализация противопожарных мер, обеспечение охраны объектов, оснащение оборудованием и материалами для хранения документов на различных видах носителей)</t>
  </si>
  <si>
    <t>Физико-химическая и техническая обработка документов Архивного фонда Удмуртской Республики и других архивных документов</t>
  </si>
  <si>
    <t>Комплектование Архивного фонда Удмуртской Республики</t>
  </si>
  <si>
    <t>Расширение доступа к документам Архивного фонда Удмуртской Республики и их популяризация</t>
  </si>
  <si>
    <t>Государственный учёт документов Архивного фонда УР, хранящихся в Архивном отделе</t>
  </si>
  <si>
    <t xml:space="preserve">Предоставление Архивным отделом услуг (выполнение работ) юридическим и физическим лицам </t>
  </si>
  <si>
    <t>Внедрение и развитие системы межведомственного электронного взаимодействия с федеральными исполнительными органами власти и исполнительными органами государственной власти Удмуртской Республики в части предоставления архивной информации и копий архивных документов</t>
  </si>
  <si>
    <t>Организация и проведение информационных мероприятий в форме подготовки выставок, радиопередач, статей и др. на основе архивных документов, относящихся к собственности Удмуртской Республики и временно хранящихся в Архивном отделе</t>
  </si>
  <si>
    <t>Приём и исполнение запросов граждан и организаций по архивным документам в установленные законодательством сроки, в том числе в режиме «Одного окна»</t>
  </si>
  <si>
    <t>Предоставление доступа  пользователям к  архивным документам. Формирование республиканской АБД «Местонахождение документов по личному составу»</t>
  </si>
  <si>
    <t>Предоставление муниципальных услуг в области архивного дела</t>
  </si>
  <si>
    <t>Предоставление гражданам и организациям архивной информации и копий архивных документов</t>
  </si>
  <si>
    <t>Оказание  методической и  практической  помощи в работе по организации документов в делопроизводстве, отбору и передаче в 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</si>
  <si>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Обеспечение доступа к архивным документам (копиям) и справочно-поисковым средствам к ним в читальном зале Архивного отдела.</t>
  </si>
  <si>
    <t>Предоставление доступа  пользователям к  архивным документам и справочно-поисковым средствам.</t>
  </si>
  <si>
    <t>Модернизация технологий работы на основе внедрения современных информационных и телекоммуникационных технологий</t>
  </si>
  <si>
    <t>Ремонт помещений и оборудование архивохранилищ Архивного отдела (ул. Лермонтова, 50)</t>
  </si>
  <si>
    <t>Создание условий для реализации муниципальной  подпрограммы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</si>
  <si>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</si>
  <si>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Внесение исправлений, изменений в первые экземпляры в записи актов гражданского состояния</t>
  </si>
  <si>
    <t>Отдел  ЗАГС</t>
  </si>
  <si>
    <t> Актуализация первых экземпляров записей актов гражданского состояния  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</si>
  <si>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</si>
  <si>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</si>
  <si>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 Обеспечение сохранности книг государственной регистрации актов гражданского состояния (актовых книг), собранных из первых экземпляров записей актов гражданского состояния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</si>
  <si>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</si>
  <si>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</si>
  <si>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Обеспечение сохранности бланков свидетельств о государственной регистрации актов гражданского состояния </t>
  </si>
  <si>
    <t xml:space="preserve">Предоставление государственных услуг в сфере государственной регистрации актов гражданского состояния  </t>
  </si>
  <si>
    <t>Предоставление государственной услуги по государственной регистрации актов гражданского состояния  (рождения, заключения брака, расторжения брака, усыновления (удочерения), установления отцовства, перемены имени и смерть), в том числе выдаче повторных свидетельств (справок), подтверждающих факт государственной регистрации акта гражданского состояния, внесению исправлений и (или) изменений в записи актов гражданского состояния, восстановлению и аннулированию записей актов гражданского состояния</t>
  </si>
  <si>
    <t>Предоставление государственной услуги по истребованию личных документов</t>
  </si>
  <si>
    <t>Предоставление государственных услуг по истребованию личных документов </t>
  </si>
  <si>
    <t>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</si>
  <si>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</si>
  <si>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Формирование актовых книг о государственной регистрации актов гражданского состояния за предыдущий год </t>
  </si>
  <si>
    <t>Обеспечение сохранности книг государственной регистрации актов 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</si>
  <si>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 </t>
  </si>
  <si>
    <t xml:space="preserve">Формирование и ведение электронного фонда первых записей актов гражданского состояния, составленных отделом ЗАГС </t>
  </si>
  <si>
    <t> 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</t>
  </si>
  <si>
    <t xml:space="preserve">Развитие системы информатизации текущей деятельности </t>
  </si>
  <si>
    <t>Количество государственных и муниципальных услуг, по которым отсутствуют нормативно-правовые акты</t>
  </si>
  <si>
    <t>Нормативное, методическое и организационное обеспечение перехода на предоставление государственных и муниципальных услуг в электронном виде.</t>
  </si>
  <si>
    <t>Увеличение  государственных и муниципальных услуг, предоставленных  в электронном виде.</t>
  </si>
  <si>
    <t xml:space="preserve">Организация и проведение совещаний, семинаров, конференций по развитию информационного общества и формированию электронного документооборота, в том числе информационная поддержка таких мероприятий. (оборудование конференц-зала) </t>
  </si>
  <si>
    <t>Повышение знаний</t>
  </si>
  <si>
    <t>Обучение использованию информационно-коммуникационных технологий муниципальных служащих</t>
  </si>
  <si>
    <t>Количество сотрудников прошедших обучение</t>
  </si>
  <si>
    <t>Обеспечение доступа работников органов местного самоуправления к сети «Интернет». Развитие единой телекоммуникационной сети, информационной и телекоммуникационной инфраструктуры органов местного самоуправления и многофункциональных центров на базе скоростной информационной магистрали</t>
  </si>
  <si>
    <t>Количество точек подключения в сети «Интернет» со скоростью не менее 2Мбит/с</t>
  </si>
  <si>
    <t>Предоставление гражданам и организациям информации об условиях предоставления государственных и муниципальных услуг в т.ч. оказываемые в электронном виде</t>
  </si>
  <si>
    <t>Обеспечение перехода на оказание государственных и муниципальных услуг в электронном виде. Внедрение электронных сервисов для системы межведомственного электронного взаимодействия.</t>
  </si>
  <si>
    <t xml:space="preserve">Модернизация инфраструктуры информационной системы. Доля услуг оказываемых в электронном виде к 2024 году 100% </t>
  </si>
  <si>
    <t>Развитие автоматизированных мест для обеспечения информационно-юридической и консультативной деятельность</t>
  </si>
  <si>
    <t>юридическая консультативная деятельность</t>
  </si>
  <si>
    <t>Создание и развитие систем информационной безопасности  и защиты информации</t>
  </si>
  <si>
    <t>Обеспечение  уровня информационной безопасности на уровне республиканских информационных систем</t>
  </si>
  <si>
    <t>Наличие официального сайта, обеспечение размещения, доступности, достоверности и сохранности.</t>
  </si>
  <si>
    <t xml:space="preserve">Создание условий для реализации муниципальной программы </t>
  </si>
  <si>
    <t>Финансовое обеспечение деятельности органов местного самоуправления</t>
  </si>
  <si>
    <t>МКУ «ЦБ Сарапульского района»</t>
  </si>
  <si>
    <t>Выплата заработной платы и пособий по социальному страхованию в полном объеме  и  в установленные сроки</t>
  </si>
  <si>
    <t>Осуществление отдельных государственных полномочий в области архивного дела</t>
  </si>
  <si>
    <t>Осуществление отдельных государственных полномочий в области регистрации актов гражданского состояния</t>
  </si>
  <si>
    <t>Эффективное выполнение  мероприятий, утвержденных планами Администрации,   при  целевом, экономном и эффективном  использовании финансовых средств, выделенных для выполнения этих мероприятий</t>
  </si>
  <si>
    <t>Осуществление расходов, связанных с   судебными  издержками и оплатой  государственной пошлины</t>
  </si>
  <si>
    <t>Своевременное перечисление судебных издержек, государственной пошлины  и штрафов на основании  постановлений о назначении административных наказаний</t>
  </si>
  <si>
    <t>Уплата налога на имущество организации в полном объеме и в установленные сроки</t>
  </si>
  <si>
    <t>Финансирование затрат на ежегодную диспансеризацию муниципальных служащих</t>
  </si>
  <si>
    <t>Своевременно и в полном объеме оплата услуг по опубликованию нормативных актов и их проектов</t>
  </si>
  <si>
    <t>Публикация в средствах массовой информации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информации.</t>
  </si>
  <si>
    <t>Обеспечение деятельности органов местного самоуправления</t>
  </si>
  <si>
    <t>Финансирование деятельности учреждений, обеспечивающих реализацию муниципальной подпрограммы</t>
  </si>
  <si>
    <t>Централизация ведения кадрового учета, бухгалтерского (бюджетного) учета и формированию бухгалтерской (бюджетной) отчетности в муниципальных учреждений и органах местного самоуправления Сарапульского района</t>
  </si>
  <si>
    <t>Обеспечение деятельности МКУ «ЦБ Сарапульского района»</t>
  </si>
  <si>
    <t>Исполнители</t>
  </si>
  <si>
    <t>Достигнутый результат</t>
  </si>
  <si>
    <t>Проблемы, возникшие в ходе реализации мероприятия</t>
  </si>
  <si>
    <t>2021 год</t>
  </si>
  <si>
    <t>Проведение мониторинга работы комиссий по соблюдению требований к служебному поведению муниципальных служащих в Управлении по работе с территориями и урегулированию конфликта интересов</t>
  </si>
  <si>
    <t>Обеспечение материально-техническими ресурсами работников  для эффективного выполнения муниципальной программы. Выплата заработной платы и пособий по социальному страхованию в полном объеме  и  в установленные сроки. Уплата налогов, сборов и иных платежей, установленных законодательством, в полном объеме и в установленные сроки.</t>
  </si>
  <si>
    <t>Обеспечение материально-техническими ресурсами работников отдела ЗАГС для эффективного выполнения отдельных государственных полномочий в области архивного дела. Выплата заработной платы и пособий по социальному страхованию в полном объеме  и  в установленные сроки.</t>
  </si>
  <si>
    <t>На официальном сайте Сарапульского района оперативно размещается вся необходимая информация, предусмотренная Федеральным законом № 8-ФЗ.</t>
  </si>
  <si>
    <t>План разработан</t>
  </si>
  <si>
    <t>Информация представлена, размещена на официальном сайте в сети Интернет</t>
  </si>
  <si>
    <t>Информация направляется ежеквартально</t>
  </si>
  <si>
    <t>Проекты размещаются, обращений по проектам не поступало</t>
  </si>
  <si>
    <t>Проводятся ежемесячно</t>
  </si>
  <si>
    <t>Запросов не поступало информация не направлялась</t>
  </si>
  <si>
    <t>Жалоб не поступало</t>
  </si>
  <si>
    <t>Жалоб не поступало. Проводится ежеквартально</t>
  </si>
  <si>
    <t>Нарушений не выявлено</t>
  </si>
  <si>
    <t>За отчетный период не установлено случаев конфликта интересов</t>
  </si>
  <si>
    <t>Приведены к единым требованиям</t>
  </si>
  <si>
    <t>Мониторинг не проводился</t>
  </si>
  <si>
    <t xml:space="preserve">По мере поступления </t>
  </si>
  <si>
    <t>Проведено 4 семинара</t>
  </si>
  <si>
    <t>Нарушений не выявлено, материалы не готовились</t>
  </si>
  <si>
    <t>Учет, обработка и хранение актовых книг осуществляется с соблюдением требований законодательства</t>
  </si>
  <si>
    <t>За отчетный период отделом ЗАГС проведена работа по формированию и ведению электронного фонда записей актов гражданского состояния</t>
  </si>
  <si>
    <t>Необходимые НПА приняты</t>
  </si>
  <si>
    <t>На все рабочих местах установлены средства защиты, Проведены сертификация 3 АРМ для работы с информацией ограниченного доступа и персональными данными</t>
  </si>
  <si>
    <t>Выполнено, нарушений нет</t>
  </si>
  <si>
    <t>Выполняется согласно Плана мероприятий, нарушений нет</t>
  </si>
  <si>
    <t>Выполнено, согласно решений</t>
  </si>
  <si>
    <t>Оплата проведена в полном объеме</t>
  </si>
  <si>
    <t>Оснащённость  Архивного отдела составила: современной системой охранной сигнализации  100%, пожарной сигнализации  - 100%, контроля температурно-влажностного режима  - 100%</t>
  </si>
  <si>
    <t>Выполнены, выявленные в ходе проверки ГКТ УР нарушения устранены</t>
  </si>
  <si>
    <t xml:space="preserve">Выполнено, нарушений нет. </t>
  </si>
  <si>
    <t>Конкурс не проводится</t>
  </si>
  <si>
    <t xml:space="preserve">Соответствует требованиям. Информация размещена на официальном сайте Сарапульского района в сети Интернет, а также на информационных стендах в Администрации и в территориальных отделах </t>
  </si>
  <si>
    <t>Проводится 1 раз в квартал</t>
  </si>
  <si>
    <t>На совещании доведены требования по предоставлению сведений о доходах и расходах</t>
  </si>
  <si>
    <t>Организовано предоставление сведений о доходах в соответствии с методическими рекомендациями Минтруда России соответсвующей формы справки БК</t>
  </si>
  <si>
    <t>По мере поступления на муниципальную службу муниципальный служащий проходит обучение</t>
  </si>
  <si>
    <t>На официальном сайте в разделе "Противодействие коррупции" в актуальном состоянии размещена вся необходимая информация по вопросам противодействия коррупции</t>
  </si>
  <si>
    <t>Вся информация и методические рекомендации размещены в разделе "Противодействие коррупции"</t>
  </si>
  <si>
    <t>Время ожидания в очереди при обращении заявителя для получения государственных услуг в сфере государственной регистрации актов гражданского состояния по результатам анкетирования не превышает 15 минут</t>
  </si>
  <si>
    <t>Обеспечение материально-техническими ресурсами работников Архивного отдела  для эффективного выполнения отдельных государственных полномочий в области архивного дела.  Выплата заработной платы и пособий по социальному страхованию в полном объеме  и  в установленные сроки.</t>
  </si>
  <si>
    <t>Отчет о выполнении сводных показателей муниципальных заданий на оказание муниципальных услуг (выполнение работ)  (ГОДОВАЯ)</t>
  </si>
  <si>
    <t>Наименование муниципальное услуги (работы)</t>
  </si>
  <si>
    <t>Наименование  показателя</t>
  </si>
  <si>
    <t xml:space="preserve"> Ед. изм.</t>
  </si>
  <si>
    <t>факт по состоянию на конец отчетного периода</t>
  </si>
  <si>
    <t>% исполнения к плану на отчетный год</t>
  </si>
  <si>
    <t>% исполнения к плану на отчетный период</t>
  </si>
  <si>
    <t>В рамках программы муниципальные услги муниципальными учреждениями не оказываются.</t>
  </si>
  <si>
    <t>№ п/п</t>
  </si>
  <si>
    <t>Наименование целевого показателя (индикатора)</t>
  </si>
  <si>
    <t>Единица измерения</t>
  </si>
  <si>
    <t>Значения целевого показателя (индикатора)</t>
  </si>
  <si>
    <t>Абсолютное отклонение факта от плана</t>
  </si>
  <si>
    <t>Относительное отклонение факта от плана, %</t>
  </si>
  <si>
    <t>Темп роста к уровню прошлого года, %</t>
  </si>
  <si>
    <t>Обоснование отклонений значений целевого показателя (индикатора) на конец отчетного периода</t>
  </si>
  <si>
    <t>факт на начало отчетного периода (за прошлый год)</t>
  </si>
  <si>
    <t>план на конец отчетного (текущего) года</t>
  </si>
  <si>
    <t>факт на конец отчетного периода</t>
  </si>
  <si>
    <t>10</t>
  </si>
  <si>
    <t xml:space="preserve">Муниципальное управление </t>
  </si>
  <si>
    <t>Развитие муниципальной службы</t>
  </si>
  <si>
    <t>чел.</t>
  </si>
  <si>
    <t>Число муниципальных служащих, прошедших обучение</t>
  </si>
  <si>
    <t>Число муниципальных служащих, имеющих высшее профессиональное образование</t>
  </si>
  <si>
    <t>%</t>
  </si>
  <si>
    <t>ед.</t>
  </si>
  <si>
    <t>Обеспечение своевременного рассмотрения обращений граждан в сроки, предусмотренные дйствующим законодательством (отсутствие обращений граждан, рассмотренных с нарушением срока)</t>
  </si>
  <si>
    <t>Доля муниципальных служащих, прошедших диспансеризацию и имеющих заключение об отсутствии  заболеваний, препятствующих прохождению муниципальной службы, от числа лиц, подлежащих диспансеризации.</t>
  </si>
  <si>
    <t>Административная реформа</t>
  </si>
  <si>
    <t>Доля муниципальных услуг, информация о которых размещена на Едином портале и Региональном портале  государственных и муниципальных услуг  (функций), от общего количества муниципальных услуг, предоставляемых в районе.</t>
  </si>
  <si>
    <t>3</t>
  </si>
  <si>
    <t xml:space="preserve">Доля муниципальных служащих, прошедших обучение на семинарах или курсах по антикоррупционной тематике (от общей численности гражданских и муниципальных служащих) </t>
  </si>
  <si>
    <t>Количество проверок
государственных органов по
соблюдению законодательства о
муниципальной службе и
принятых ими мерах по
противодействию коррупции на
муниципальной службе</t>
  </si>
  <si>
    <t>шт.</t>
  </si>
  <si>
    <t xml:space="preserve">Количество лиц, замещающих
должности муниципальной
службы, муниципальных
служащих, в отношении которых
обеспечен контроль за
соблюдением требований
законодательства Российской
Федерации и Удмуртской
Республики о противодействии
коррупции;
</t>
  </si>
  <si>
    <t xml:space="preserve">Количество лиц, претендующих на
замещение должностей или
замещающих должности,
осуществление полномочий по
которым влечет за собой
обязанность представлять сведения
о своих доходах,расходах, об
имуществе и обязательствах
имущественного характера своих
супругов и несовершеннолетних
детей, заполнивших справки о
доходах, расходах, об имуществе и
обязательствах имущественного
характера с использованием
специального программного
обеспечения «Справки БК»,
процентов </t>
  </si>
  <si>
    <t>Создание условий для государственной регистрации актов гражданского состояния</t>
  </si>
  <si>
    <t>Доля записей актов гражданского состояния, переданных отделом ЗАГС  в Комитет по делам ЗАГС  в электронном виде, в общем количестве переданных записей актов гражданского состояния (за период с 1925 года по отчетный год)</t>
  </si>
  <si>
    <t>Количество записей актов гражданского состояния, переведенных в электронный вид (за период с 1 января 1926 года по 31 марта 2015 года)</t>
  </si>
  <si>
    <t>5</t>
  </si>
  <si>
    <t>Доля межведомственных запросов, выполняемых исполнительными органами государственной власти и органами местного самоуправления в рамках предоставления (оказания) ими государственных и муниципальных услуг, от общего расчётного количества межведомственных запросов.</t>
  </si>
  <si>
    <t>Доля электронного документооборота  между государственными органами исполнительной власти Удмуртской Республики в общем объеме межведомственного документооборота органов исполнительной власти.</t>
  </si>
  <si>
    <t>07</t>
  </si>
  <si>
    <t>Создание условий для реализации  муниципальной программы «Муниципальное управление</t>
  </si>
  <si>
    <t>тыс.руб</t>
  </si>
  <si>
    <t>Просроченная дебиторская задолженность Администрации района  на начало финансового года.</t>
  </si>
  <si>
    <t>1</t>
  </si>
  <si>
    <t>Количество вакантных должностей муниципальной службы, замещаемых на основе конкурса (базовое значение 2015г. - 1 чел.)</t>
  </si>
  <si>
    <t>«Архивное дело»</t>
  </si>
  <si>
    <t>Доля предоставленным заявителям государственных и муниципальных услуг в области архивного дела в установленные законодательством сроки от общего количества предоставленных государственных и муниципальных услуг в области архивного дела</t>
  </si>
  <si>
    <t>Удельный вес документов Архивного фонда Удмуртской Республики, хранящихся сверх установленных законодательством сроков их временного хранения в организациях – источниках комплектования Архивного отдела</t>
  </si>
  <si>
    <t>4</t>
  </si>
  <si>
    <t>Доля архивных документов, включая фонды аудио- и видеоархивов, переведённых в электронную форму, в общем объёме документов, хранящихся в  Архивном отделе</t>
  </si>
  <si>
    <t>Удельный вес архивных единиц хранения, включённых в автоматизированные информационно-поисковые системы муниципального архива</t>
  </si>
  <si>
    <t>Доля государственных услуг по государственной регистрации актов гражданского состояния, предоставленных на основании заявлений и документов, поданных в электронной форме через федеральную информационную систему «Единый портал государственных и муниципальных услуг (функций) и/или государственную информационную систему «Удмуртской Республики «Портал государственных и муниципальных услуг (функций)», от общего количества предоставленных услуг.</t>
  </si>
  <si>
    <t>Отсутствие просроченной кредиторской задолженности муниципальных (или обслуживаемых) учреждений</t>
  </si>
  <si>
    <t xml:space="preserve">Соблюдение установленных сроков формирования и предоставления бухгалтерской, налоговой и финансовой отчетности    </t>
  </si>
  <si>
    <t>да/нет</t>
  </si>
  <si>
    <t>Сведения о внесенных за отчетный период изменениях в муниципальную программу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</si>
  <si>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</si>
  <si>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</si>
  <si>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</si>
  <si>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</si>
  <si>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муниципального образования «Сарапульский район»</t>
  </si>
  <si>
    <t>Изменение объемов финансирования, мероприятий программы</t>
  </si>
  <si>
    <t>Изменение объемов финансирования</t>
  </si>
  <si>
    <t>внесение изменений в подпрограмму «Противодействие коррупции»</t>
  </si>
  <si>
    <t>Изменение объкмов финансирования</t>
  </si>
  <si>
    <t>Муниципальная программа изложена в новой редакции</t>
  </si>
  <si>
    <t>Результаты оценки эффективности муниципальной программы (ГОДОВАЯ)</t>
  </si>
  <si>
    <t>Муниципальная программа, подпрограмма</t>
  </si>
  <si>
    <t>Координатор</t>
  </si>
  <si>
    <t>Ответственный исполнитель</t>
  </si>
  <si>
    <t>Эффективность реализации муниципальной программы (подпрограммы)</t>
  </si>
  <si>
    <t>Степень достижения плановых значений целевых показателей (индикаторов)</t>
  </si>
  <si>
    <t>Степень реализации мероприятий</t>
  </si>
  <si>
    <t>Степень соответствия запланированному уровню расходов</t>
  </si>
  <si>
    <t>Эффективность использования средств бюджета муниципального образования «Сарапульский район»</t>
  </si>
  <si>
    <t>Эффектовность МП</t>
  </si>
  <si>
    <t>ПП</t>
  </si>
  <si>
    <t>Муниципальное управление</t>
  </si>
  <si>
    <t>Руководитель Аппарата</t>
  </si>
  <si>
    <t>высокая</t>
  </si>
  <si>
    <t>2</t>
  </si>
  <si>
    <t xml:space="preserve">Противодействие коррупции </t>
  </si>
  <si>
    <t>Информатизация в органах местного самоуправления Сарапульского района</t>
  </si>
  <si>
    <t xml:space="preserve">Создание условий для реализации муниципальной программы  </t>
  </si>
  <si>
    <t>Предоставление около 7000 архивных справок и копий архивных документов в установленные законодательством сроки за период действия программы</t>
  </si>
  <si>
    <t>Ремонт помещений, техническое обслуживание систем пожарной и и охранной сигнализации, вентиляции, кстановка систем видеонаблюдения. Оборудование архивохранилищ стеллажами и средствами хранения архивных документов</t>
  </si>
  <si>
    <t>Выполнение органами местного самоуправления в Удмуртской Республике переданных полномочий надлежащим образом в соответствии с Законом Удмуртской Республики от 20 марта 2007 года № 8-РЗ «О наделении органов местного самоуправления в УР государственными полномочиями на государственную регистрацию актов гражданского состояния». Принятие мер по устранению выявленных нарушений.</t>
  </si>
  <si>
    <t>Предоставление государственных услуг по государственной регистрации актов гражданского состояния в соответствии с законодательством и надлежащего качества</t>
  </si>
  <si>
    <t>Все показатели выполнены, фактическое значение каждого показателя не превышает плановые показатели</t>
  </si>
  <si>
    <t>Проведено более 10 обучающих семинаров:  с АПК «Директум» СМЕД, СМЭВ и СИР УР, самрт бюджет, WEB-бюджет, WEB-торги, госуслуги МВД для МФЦ, ГИС ЖКХ, Росреестр и др сервисы.  Прошли обучение 48 сотрудника.</t>
  </si>
  <si>
    <t>Подключено 96 рабочих мест</t>
  </si>
  <si>
    <t xml:space="preserve">Наличие единой системы межведомственного электронного документооборота </t>
  </si>
  <si>
    <t>нет</t>
  </si>
  <si>
    <t>да</t>
  </si>
  <si>
    <t>О внесении изменений в муниципальную подпрограмму "Противодействие коррупции" в Сарапульском районе</t>
  </si>
  <si>
    <t>О внесении дополнений и изменений в муниципальную программу «Муниципальное управление»</t>
  </si>
  <si>
    <t>«О внесении изменений в муниципальную программу «Муниципальное управление»»</t>
  </si>
  <si>
    <t xml:space="preserve">Сведения о расходах подаются м/с согласно справке формы БК. Информация размещена на официальном сайте в сети Интернет </t>
  </si>
  <si>
    <t>Доля жителей Сарапульского района  использующих механизм получения государственных и муниципальных услуг в электронной форме</t>
  </si>
  <si>
    <t>Антикоррупционное просвещение и пропаганда, повышение информационной открытости органов местного самоуправления муниципального образования Сарапульского района</t>
  </si>
  <si>
    <t>Реализация установленных полномочий (функций) Архивного отдела Администрации муниципального образования Сарапульского района</t>
  </si>
  <si>
    <t>Предоставление в Комитет по делам архивов при Правительстве Удмуртской Республики  сведений для расчёта субвенций на осуществление отдельных государственных полномочий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муниципального образования Сарапульского района</t>
  </si>
  <si>
    <t>Соответствие Реестра муниципальных услуг муниципального образования Сарапульского района с требованиями Федерального закона от 27.07.2010г. №210-ФЗ «Об организации предоставления государственных и муниципальных услуг»</t>
  </si>
  <si>
    <t>Административная реформа в муниципальном образовании Сарапульского района</t>
  </si>
  <si>
    <t>Доля государственных и муниципальных услуг, предоставляемых в Сарапульского района в режиме «одного окна» в МФЦ, от общего количества государственных и муниципальных услуг, рекомендованных к предоставлению в МФЦ</t>
  </si>
  <si>
    <t xml:space="preserve">Количество проведенных заседаний Комиссии по координации работы по противодействию коррупции в муниципальном образовании Сарапульского района
</t>
  </si>
  <si>
    <t xml:space="preserve">Количество проведенных семинаров - совещаний с руководителями и сотрудниками кадровых служб органов местного самоуправления муниципального образования Сарапульского района
</t>
  </si>
  <si>
    <t>Доля органов местного самоуправления муниципального образования Сарапульского района, в которых проводится мониторинг реализации мер по противодействию коррупции</t>
  </si>
  <si>
    <t>Доля архивных документов, хранящихся в муниципальном архиве в нормативных условиях, обеспечивающих их постоянное (вечное) хранение, в общем количестве документов Архивного отдела Администрации муниципального образования Сарапульского района</t>
  </si>
  <si>
    <t>Создание условий для государственной регистрации актов гражданского состояния в муниципальном образовании Сарапульского района</t>
  </si>
  <si>
    <t>Информатизация в органах местного самоуправления муниципальном образовании Сарапульского района</t>
  </si>
  <si>
    <t>Доля государственных услуг и функций, переведенных в электронный вид, от общего количества государственных услуг, предоставляемых (оказываемых) в муниципальном образовании Сарапульского района.</t>
  </si>
  <si>
    <t>Доля типовых муниципальных услуг и функций, переведенных в электронный вид, от общего количества типовых муниципальных услуг, предоставляемых (оказываемых) органами местного самоуправления в муниципальном образовании Сарапульского района.</t>
  </si>
  <si>
    <t>Просроченная кредиторская задолженность Администрации муниципального образования Сарапульского района на начало финансового года</t>
  </si>
  <si>
    <t>Публикация в газете "Вестник" Сарапульского района</t>
  </si>
  <si>
    <t>Администрация Сарапульского района</t>
  </si>
  <si>
    <t>628 632 633 636 638 639</t>
  </si>
  <si>
    <t>Отдел юридической и кадровой работы</t>
  </si>
  <si>
    <t>Отдел юридической и кадровой работы, Структурные подразделения Администрации Сарапульского района</t>
  </si>
  <si>
    <t>Профессиональное развитие и подготовка муниципальных служащих в Администрации Сарапульского района</t>
  </si>
  <si>
    <t>Отдел юридической и кадровой работы, структурные подразделения Администрации Сарапульского района, Управление по работе с территориями (до 21.09.2023)</t>
  </si>
  <si>
    <t>Организационный отдел, Структурные подразделения органов местного самоуправления, Отдел юридической и кадровой работы</t>
  </si>
  <si>
    <t>Отдел юридической и кадровой работы, структурные подразделения (функциональные органы) Администрации Сарапульского района,
Управление по работе с территориями (до 21.09.2023)</t>
  </si>
  <si>
    <t xml:space="preserve">Администрация Сарапульского района, МФЦ </t>
  </si>
  <si>
    <t>Организация предоставления государственных и муниципальных услуг в АУ «МФЦ УР» (ранее МАУ «МФЦ Сарапульского района») организация и разработка административных регламентов предоставления муниципальных услуг и административных регламентов исполнения функций</t>
  </si>
  <si>
    <t>Обеспечение деятельности АУ «МФЦ УР» (ранее МАУ «МФЦ Сарапульского района»)</t>
  </si>
  <si>
    <t>Руководитель Аппарата главы муниципального образования, Совета депутатов,  Руководители структурных подразделений</t>
  </si>
  <si>
    <t>Руководитель Аппарата главы муниципального образования, Совета депутатов и Администрации,
Руководители структурных подразделений</t>
  </si>
  <si>
    <t xml:space="preserve">Отдел архивного обеспечения и делопроизводства, Администрация Сарапульского района </t>
  </si>
  <si>
    <t>Реализация установленных полномочий (функций) Отдела архивного обеспечения и делопроизводства Администрации Сарапульского района</t>
  </si>
  <si>
    <t>Выполнение функций по вопросу  осуществления Администрацией Сарапульского района переданных отдельных государственных полномочий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 Сарапульского района</t>
  </si>
  <si>
    <t xml:space="preserve">Архивный отдел, Администрация Сарапульского района </t>
  </si>
  <si>
    <t>"Создание условий для государственной регистрации актов гражданского состояния в Сарапульском районе"</t>
  </si>
  <si>
    <t>Осуществление переданных органам местного самоуправления Сарапульского района государственных полномочий на государственную регистрацию актов гражданского состояния</t>
  </si>
  <si>
    <t>"Информатизация в органах местного самоуправления Сарапульского района"</t>
  </si>
  <si>
    <t>Администрация Сарапульского района, Сектор информатизации и противодействия коррупции</t>
  </si>
  <si>
    <t>Сектор информатизации и противодействия коррупции</t>
  </si>
  <si>
    <t>628 629 632 633 636 638 639</t>
  </si>
  <si>
    <t>Реализация установленных полномочий (функций) Сарапульского района</t>
  </si>
  <si>
    <t xml:space="preserve">МКУ "ЦБ Сарапульского района", МКУ Управление по обеспечению деятельности ОМСУ Сарапульского района,
Все структурные (функциональные) подразделения,
Администрации Сарапульского района
</t>
  </si>
  <si>
    <t>01 01  01  02</t>
  </si>
  <si>
    <t>02 04  13  03</t>
  </si>
  <si>
    <t>1070160010, 1070160020, 1070160030, 1070160130, 1070104340, 1070104350, 1070104410, 1070104420, 1070104470, 1070105660, 1070106200, 1070107560, 1070107860</t>
  </si>
  <si>
    <t>МКУ «ЦБ Сарапульского района»,
МКУ Управление по обеспечению деятельности ОМСУ  Сарапульского района,
Все структурные (функциональные) подразделения
Администрации Сарапульского района</t>
  </si>
  <si>
    <t>01   01  02</t>
  </si>
  <si>
    <t>04  13  03</t>
  </si>
  <si>
    <t>1070160030, 1070160130, 1070104340, 1070104350, 1070104410, 1070104420, 1070104470, 1070105660, 1070106200, 1070107560, 1070107860, 1070160320, 1070151180</t>
  </si>
  <si>
    <t>Финансовое обеспечение деятельности  Главы Администрации Сарапульского района</t>
  </si>
  <si>
    <t>МКУ "ЦБ Сарапульского района"</t>
  </si>
  <si>
    <t xml:space="preserve"> МКУ "ЦБ Сарапульского района"</t>
  </si>
  <si>
    <t>МКУ "ЦБ Сарапульского района", Отдел юридической и кадровой работы</t>
  </si>
  <si>
    <t>1070360030     1070360030</t>
  </si>
  <si>
    <t xml:space="preserve"> МКУ "ЦБ Сарапульского района", Сектор делопроизводства, Отдел культуры и молодежной политики</t>
  </si>
  <si>
    <t>628 632 636 629</t>
  </si>
  <si>
    <t xml:space="preserve">МКУ "ЦБ Сарапульского района", Сектор делопроизводства </t>
  </si>
  <si>
    <t xml:space="preserve">628   636 </t>
  </si>
  <si>
    <t>244      612</t>
  </si>
  <si>
    <t>Сектор делопроизводства, Отдел культуры и молодежной политики</t>
  </si>
  <si>
    <t>628 632 629</t>
  </si>
  <si>
    <t xml:space="preserve">МКУ «ЦБ Сарапульского района»,
МКУ Управление по обеспечению деятельности ОМСУ Сарапульского района
</t>
  </si>
  <si>
    <t>Обеспечение деятельности МКУ Управления по обеспечению деятельности ОМСУ  Сарапульского района</t>
  </si>
  <si>
    <t>МКУ Управление по обеспечению деятельности ОМСУ Сарапульского района</t>
  </si>
  <si>
    <t>МКУ «ЦБ Сарапульского района», Управление по работе с территориями (до 21.09.2023)</t>
  </si>
  <si>
    <t xml:space="preserve">628  639  636 </t>
  </si>
  <si>
    <t>628   636 639</t>
  </si>
  <si>
    <t>1070660030    10706S3502  1070603502</t>
  </si>
  <si>
    <t>1080160120       1080160320</t>
  </si>
  <si>
    <t>Обеспечение деятельности МКУ "ЦБ Сарапульского района"</t>
  </si>
  <si>
    <t>1080160120    1080160320</t>
  </si>
  <si>
    <t>Уплата налога на имущество организаций по обязательствам Администрации Сарапульского  района</t>
  </si>
  <si>
    <t>Создание условий для государственной регистрации актов гражданского состояния в Сарапульском районе</t>
  </si>
  <si>
    <t xml:space="preserve">Отчет о выполнении основных мероприятий муниципальной программы за 2023 год </t>
  </si>
  <si>
    <t>628 636</t>
  </si>
  <si>
    <t>636</t>
  </si>
  <si>
    <t>«Развитие муниципальной службы в муниципальном образовании «Муниципальный округ  Сарапульский район Удмуртской Республики» на начало финансового года»</t>
  </si>
  <si>
    <t>Отдел юридической и кадровой работы, структурные подразделения (функциональные органы) Администрации муниципального образования «Муниципальный округ  Сарапульский район Удмуртской Республики»</t>
  </si>
  <si>
    <t>Отдел юридической и кадровой работы, структурные подразделения (функциональные органы) Администрации муниципального образования «Муниципальный округ  Сарапульский район Удмуртской Республики», Управление по работе с территориями муниципального образования «Муниципальный округ  Сарапульский район Удмуртской Республики»</t>
  </si>
  <si>
    <t>Проведение конкурса «Лучшее муниципальное образование – поселение» до 16.12.2021г.</t>
  </si>
  <si>
    <t>Профессиональное развитие и подготовка муниципальных служащих в муниципальном образовании «Муниципальный округ Сарапульский район Удмуртской Республики»</t>
  </si>
  <si>
    <t>Организация обучения муниципальных служащих и лиц замещающих выборные муниципальные должности муниципального образования «Муниципальный округ Сарапульский район Удмуртской Республики»</t>
  </si>
  <si>
    <t>Организационный отдел, Структурные подразделения органов местного самоуправления</t>
  </si>
  <si>
    <t>Публикация в средствах массовой информации и на официальном сайте муниципального образования «Муниципальный округ Сарапульский район Удмуртской Республики» в сети Интернет правовых актов и их проектов</t>
  </si>
  <si>
    <t>Организационный отдел,
Структурные подразделения органов местного самоуправления,
Управление по работе с территориями муниципального образования «Муниципальный округ  Сарапульский район Удмуртской Республики»</t>
  </si>
  <si>
    <t>Размещение в средствах массовой информации, информационных сборниках, официальном сайте муниципального образования «Муниципальный округ Сарапульский район Удмуртской Республики» в сети Интернет информации социально-экономическом, культурном развитии муниципального образования, о развитии его общественной культуры и иной официальной информации</t>
  </si>
  <si>
    <t>Отдел юридической и кадровой работы, структурные подразделения (функциональные органы) Администрации муниципального образования «Муниципальный округ Сарапульский район»,
Управление по работе с территориями муниципального образования «Муниципальный округ Сарапульский район»</t>
  </si>
  <si>
    <t>«Административная реформа в муниципальном образовании «Муниципальный округ Сарапульский район Удмуртской Республики»»</t>
  </si>
  <si>
    <t>Формирование и ведение реестра муниципальных услуг Администрации муниципального образования «Муниципальный округ Сарапульский район Удмуртской Республики»</t>
  </si>
  <si>
    <t>Структурные подразделения Администрации,
Управление по работе с территориями муниципального образования «Муниципальный округ Сарапульский район»</t>
  </si>
  <si>
    <t>Соответствует типовому перечню. Информация о 72 муниципальных услуг на официальном сайте Сарапульского района</t>
  </si>
  <si>
    <t>Организация предоставления государственных и муниципальных услуг в АУ «МФЦ муниципального образования «Муниципальный округ Сарапульский район Удмуртской Республики»»
организация и разработка административных регламентов предоставления муниципальных услуг и административных регламентов исполнения функций.</t>
  </si>
  <si>
    <t>Администрация муниципального образования «Муниципальный округ Сарапульский район Удмуртской Республики»
МФЦ</t>
  </si>
  <si>
    <t>Информирование населения о деятельности органов местного самоуправления муниципального образования «Муниципальный округ Сарапульский район Удмуртской Республики» о возможности получения услуг через МФЦ муниципального образования «Муниципальный округ Сарапульский район Удмуртской Республики», в электронной форме через Региональный портал и Единый портал государственных и муниципальных услуг (функций)</t>
  </si>
  <si>
    <t>Противодействие коррупции в муниципальном образовании «Муниципальный округ Сарапульский район Удмуртской Республики»</t>
  </si>
  <si>
    <t>Руководитель Аппарата главы муниципального образования, Совета депутатов и Администрации,
Отдел юридической и кадровой работы</t>
  </si>
  <si>
    <t>Объединенный Аппарат, Отдел юридической и кадровой работы, Руководители структурных подразделений</t>
  </si>
  <si>
    <t>Оказание помощи в разработке планов по противодействию коррупции в Управлении по работе с территориями муниципального образования «Муниципальный округ Сарапульский район Удмуртской Республики»</t>
  </si>
  <si>
    <t>Объединенный Аппарат, Отдел юридической и кадровой работы</t>
  </si>
  <si>
    <t>Совершенствование работы Управления по работе с территориями муниципального образования «Муниципальный округ Сарапульский район Удмуртской Республики»</t>
  </si>
  <si>
    <t>Отдел юридической и кадровой работы,
Управление по работе с территориями муниципального образования «Муниципальный округ Сарапульский район Удмуртской Республики»</t>
  </si>
  <si>
    <t>Подготовка и предоставление в Совет депутатов муниципального образования «Муниципальный округ Сарапульский район Удмуртской Республики» отчета об исполнении подпрограммы и отчёта о состоянии мер по противодействию коррупционным проявлениям и реализации мер антикоррупционной политики</t>
  </si>
  <si>
    <t>Организация размещения на официальном сайте муниципального образования «Муниципальный округ Сарапульский район Удмуртской Республики» проектов муниципальных правовых актов, разрабатываемых (рассматриваемых) органами местного самоуправления, в целях обеспечения проведения независимой антикоррупционной экспертизы</t>
  </si>
  <si>
    <t>Отдел юридической и кадровой работы,
Управление по работе с территориями муниципального образования «Муниципальный округ Сарапульский район Удмуртской Республики»,
Сектор информатизации и противодействия коррупции</t>
  </si>
  <si>
    <t>Организация и проведение совещаний, семинаров с главами муниципальных образований-поселений до 16.12.2021г., начальниками территориальных отделов Управления по работе с территориями муниципального образования «Муниципальный округ Сарапульский район Удмуртской Республики», муниципальными служащими по вопросам противодействия коррупции, в том числе соблюдения ограничений и запретов, исполнения обязанностей, получения подарков, получения и дачи взятки, посредничества во взяточничестве в виде штрафов, кратных сумме коммерческого подкупа или взятки, увольнения в связи с утратой доверия, о порядке проверки сведений, представляемых указанными лицами в соответствии с законодательством Российской Федерации о противодействии коррупции</t>
  </si>
  <si>
    <t>Руководитель Аппарата главы муниципального образования, Совета депутатов и Администрации
Отдел юридической и кадровой работы</t>
  </si>
  <si>
    <t>Руководитель Аппарата главы муниципального образования, Совета депутатов и Администрации,
Отдел юридической и кадровой работы, Руководители структурных подразделений</t>
  </si>
  <si>
    <t>Отдел юридической и кадровой работы, Руководители структурных подразделений</t>
  </si>
  <si>
    <t>Аппарат Главы</t>
  </si>
  <si>
    <t>Отдел юридической и кадровой работы,
Руководители структурных подразделений</t>
  </si>
  <si>
    <t xml:space="preserve">Руководитель Аппарата главы муниципального образования, Совета депутатов и Администрации,
Руководители структурных подразделений
</t>
  </si>
  <si>
    <t>Отдел юридической и кадровой работы,
 Руководители структурных подразделений</t>
  </si>
  <si>
    <t xml:space="preserve">Отдел юридической и кадровой работы,
 Руководители структурных подразделений
</t>
  </si>
  <si>
    <t>МКУ "Управление по обеспечению деятельности  ОМСУ МО "Сарапульский район""</t>
  </si>
  <si>
    <t>Организационный отдел</t>
  </si>
  <si>
    <t>Руководитель Аппарата главы муниципального образования, Совета депутатов и Администрации, Руководитель структурных подразделений</t>
  </si>
  <si>
    <t>Повышение эффективности проводимой работы в Управлении по работе с территориями муниципального образования «Муниципальный округ Сарапульский район Удмуртской Республики»</t>
  </si>
  <si>
    <t xml:space="preserve">Информация размещена в разделе "Противодействие коррупции" </t>
  </si>
  <si>
    <t>Организация работы комиссии в
Управлении по работе с территориями муниципального образования «Муниципальный округ Сарапульский район Удмуртской Республики»</t>
  </si>
  <si>
    <t xml:space="preserve">Заседания ККИ проводятся в Управлении по работе с территориями муниципального образования 1 раз в квартал, или по мере необходимости </t>
  </si>
  <si>
    <t>Управление по работе с территориями муниципального образования «Муниципальный округ Сарапульский район Удмуртской Республики»</t>
  </si>
  <si>
    <t>Проведение семинаров с руководителями и сотрудниками структурных подразделений Администрации муниципального образования «Муниципальный округ Сарапульский район Удмуртской Республики»</t>
  </si>
  <si>
    <t>Руководитель Аппарата главы муниципального образования, Совета депутатов и Администрации</t>
  </si>
  <si>
    <t>Управление финансов Отдел юридической и кадровой работы</t>
  </si>
  <si>
    <t>Администрация муниципального образования «Муниципальный округ Сарапульский район Удмуртской Республики»</t>
  </si>
  <si>
    <t xml:space="preserve">Хранение, комплектование, учёт  и использование документов Архивного фонда Удмуртской Республики и других архивных документов в Архивном отделе Администрации муниципального </t>
  </si>
  <si>
    <t>Повышение уровня оснащённости  отдела современной системой охранной сигнализации  100%, пожарной сигнализации  - 100%, вентиляции и кондиционирования воздуха  - 100%, контроля температурно-влажностного режима  - 100%, оборудованием для хранения научно-технической, аудиовизуальной и электронной документации - 100 %</t>
  </si>
  <si>
    <t>Отдел архивного обеспечения и делопроизводства Администрации муниципального образования «Муниципальный округ Сарапульский район Удмуртской Республики»</t>
  </si>
  <si>
    <t xml:space="preserve">Выполнение работ по реставрации, подшивке и переплету архивных документов на бумажном носителе, консервационно-профилактической обработке аудиовизуальных и электронных документов </t>
  </si>
  <si>
    <t>Реализация соглашений об обмене информацией по электронным каналам связи с территориаль-ными органами Пенсионного фонда РФ по Удмуртской Республике</t>
  </si>
  <si>
    <t>Выполнение функций по вопросу  осуществления Администрацией муниципального образования «Муниципальный округ Сарапульский район Удмуртской Республики» переданных отдельных государственных полномочий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 муниципального образования «Муниципальный округ Сарапульский район Удмуртской Республики»</t>
  </si>
  <si>
    <t>Выполнение Администрацией муниципального образования «Сарапульский район» переданных отдельных государственных полномочий  Удмуртской Республики надлежащим образом в соответствии с Законом Удмуртской Республики от 29.12.2005  № 82-РЗ «О наделении органов местного самоуправления отдельными государственными полномочиями Удмуртской Республики в области архивного дела»</t>
  </si>
  <si>
    <t>Временное хранение в Архивном отделе Администрации муниципального образования «Муниципальный округ Сарапульский район Удмуртской Республики» архивных документов, относящихся к собственности Удмуртской Республики</t>
  </si>
  <si>
    <t>Комплектование Архивного отдела Администрации муниципального образования «Муниципальный округ Сарапульский район Удмуртской Республики» архивными документами, относящимися к собственности Удмуртской Республики и находящимися на территории муниципального образования</t>
  </si>
  <si>
    <t>Государственный учёт архивных документов, относящихся к собственности Удмуртской Республики и временно хранящихся в Архивном отделе Администрации муниципального образования «Муниципальный округ Сарапульский район Удмуртской Республики»</t>
  </si>
  <si>
    <t>Использование архивных документов, относящихся к собственности Удмуртской Республики и временно хранящихся в Архивном отделе Администрации муниципального образования «Муниципальный округ Сарапульский район Удмуртской Республики»</t>
  </si>
  <si>
    <t>Предоставление государственной услуги по предоставлению государственным организациям Удмуртской Республики, иным организациям и гражданам оформленных в установленном порядке архивных справок или копий архивных документов, относящихся к собственности Удмуртской Республики и временно хранящихся в Архивном отделе Администрации муниципального образования «Муниципальный округ Сарапульский район Удмуртской Республики»</t>
  </si>
  <si>
    <t>Предоставление государственной услуги по предоставлению архивных документов, относящихся к собственности Удмуртской Республики и временно хранящихся в Архивном отделе Администрации муниципального образования «Муниципальный округ Сарапульский район Удмуртской Республики», пользователям в читальном зале Архивного отдела</t>
  </si>
  <si>
    <t>Предоставление государственной услуги  по оказанию методической помощи органам государственной власти Удмуртской Республики и иным государственным органам Удмуртской Республики, государственным унитарным предприятиям Удмуртской Республики, включая казённые предприятия, и государственным учреждениям Удмуртской Республики, расположенным на территории муниципального образования «Муниципальный округ Сарапульский район Удмуртской Республики», в организации работы по обеспечению сохранности, упорядочению, комплектованию, учёту и использованию архивных документов</t>
  </si>
  <si>
    <t>Администрация муниципального образования «Муниципальный округ Сарапульский район Удмуртской Республики»,
Отдел архивного обеспечения и делопроизводства</t>
  </si>
  <si>
    <t>Приобретение оборудования  для перевода традиционных архивных документов Архивного фонда УР в электронную форму (оцифровка 0,7 % архивных дел), внедрение автоматизированных программных комплексов, формирование баз данных, перевод  муниципальных и государственных услуг в области архивного дела в электронный вид. Оснащение мест общественного доступа к информационным ресурсам в отделе.</t>
  </si>
  <si>
    <t xml:space="preserve">Администрация муниципального образования «Муниципальный округ Сарапульский район Удмуртской Республики»
Отдел архивного обеспечения и делопроизводства
</t>
  </si>
  <si>
    <t>Финансовое обеспечение переданных органам местного самоуправления отдельных государственных полномочий Удмуртской Республики по хранению, комплектованию, учёту и использованию архивных документов, относящихся к собственности Удмуртской Республики и находящихся на территории  муниципального образования «Муниципальный округ Сарапульский район Удмуртской Республики»</t>
  </si>
  <si>
    <t>Финансовое обеспечение деятельности Архивного отдела Администрации муниципального образования «Муниципальный округ Сарапульский район Удмуртской Республики» по хранению, комплектованию, учёту и использованию архивных документов муниципального образования «Муниципальный округ Сарапульский район Удмуртской Республики»</t>
  </si>
  <si>
    <t>Расчёт и включение в бюджет муниципального образования Сарапульского района финансовых средств на содержание и обеспечение деятельности отдела по хранению, комплектованию, учёту и использованию архивных документов  муниципального образования Сарапульского района</t>
  </si>
  <si>
    <t>«Создание условий для государственной регистрации актов гражданского состояния в муниципальном образовании «Муниципальный округ Сарапульский район Удмуртской Республики»</t>
  </si>
  <si>
    <t>Осуществление переданных органам местного самоуправления муниципального образования «Муниципальный округ Сарапульский район Удмуртской Республики» государственных полномочий на государственную регистрацию актов гражданского состояния</t>
  </si>
  <si>
    <t>Всего аннулировано – 0 актовых записи, восстановлено - 0</t>
  </si>
  <si>
    <t>Предоставление государственных услуг по государственной регистрации актов гражданского состояния на территории муниципального образования «Муниципальный округ Сарапульский район Удмуртской Республики»</t>
  </si>
  <si>
    <t>Нарушения использования бланков строгой отчетности не выявлено. Отчеты по движению указанных бланков предоставляются своевременно в установленные сроки.</t>
  </si>
  <si>
    <t>Обоснованных жалоб от граждан не поступало</t>
  </si>
  <si>
    <t>Обеспечение сохранности и использование документов отдела ЗАГС </t>
  </si>
  <si>
    <t xml:space="preserve">Проведена научно-техническая обработка и переплет 8 книг записей актов гражданского состояния за предыдущий год, на них составлены описи и история фонда. </t>
  </si>
  <si>
    <t>В нерабочее время помещение архива сдаются на пульт охраны Администрации муниципального образования  «Муниципальный округ Сарапульский район Удмуртской Республики». Ведется журнал учета температурно – влажностного режима в архиве. На окне архива установлена металлическая распашная решётка. Проводятся обеспылевание металлических шкафов и документов, влажная уборка.</t>
  </si>
  <si>
    <t>Ввод в электронную базу первых экземпляров записей актов гражданского состояния</t>
  </si>
  <si>
    <t>Увеличение записей актов гражданского состояния в электронном виде</t>
  </si>
  <si>
    <t xml:space="preserve">Выполнены работы  по отработке  кейсов переведенных в электронный вид  первых экземпляров записей актов гражданского состояния </t>
  </si>
  <si>
    <t>«Информатизация в органах местного самоуправления муниципального образования «Муниципальный округ Сарапульский район Удмуртской Республики»»</t>
  </si>
  <si>
    <t>Администрация муниципального образования «Муниципальный округ Сарапульский район Удмуртской Республики»,
Управление по работе с территориями муниципального образования «Муниципальный округ Сарапульский район Удмуртской Республики»</t>
  </si>
  <si>
    <t>Проведено 6 семинара</t>
  </si>
  <si>
    <t>Создание и развитие информационно-телекоммуникационной инфраструктуры в муниципальном образовании «Муниципальный округ Сарапульский район Удмуртской Республики».</t>
  </si>
  <si>
    <t>Доля учреждений, МО поселений до 16.12.2021г.
Управления по работе с территориями, организаций, предприятий и частных лиц имеющих широкополосный доступ к сети «Интернет»</t>
  </si>
  <si>
    <t>Работы продолжаются Ростелеком и РТС</t>
  </si>
  <si>
    <t>Проведение мероприятий по информированию граждан и организаций, популяризация получения государственных и муниципальных услуг в электронном виде среди населения муниципального образования «Муниципальный округ Сарапульский район Удмуртской Республики»</t>
  </si>
  <si>
    <t xml:space="preserve">Информация размещена на официальном сайте, оформлено 20 информационных стендов, 6 уникальных транслируемых роликов о госуслугах 21-22 дня в мясяц, газета "Вестник Сарапульского района"  №2, размещена реклама на 7 школьных автобусах, 6 автомобилях администрации, 4 пригородных атобусах. В течение года проводилось обучение на базе Сарапульского полетихнического колледжа с.Сигаево и школ Сарапульского района. Установлены рекламные заставки госуслуг на рабочих диплеях. </t>
  </si>
  <si>
    <t xml:space="preserve">Введены в промышленную эксплуатацию сервисы получающих сведения из СМЭВ 3.Х (ПФР, Роспотребнадзор, Росздравнадзор, ФСС, ФНС России, МВД, Росреестр). </t>
  </si>
  <si>
    <t xml:space="preserve">Внедрение межведомственного электронного документооборота и автоматизированного делопроизводства в Администрации муниципального образования «Муниципальный округ Сарапульский район Удмуртской Республики» в том числе создание среды электронного взаимодействия. </t>
  </si>
  <si>
    <t xml:space="preserve">Работы выполнены. Проводились работы по модернизации СЭД ГО УР, Управление по работе с территориями  </t>
  </si>
  <si>
    <t>Отдел юридической и кадровой работы
Сектор информатизации и противодействия коррупции</t>
  </si>
  <si>
    <t>Установлены   «Консультант-плюс» 50 пользователей, онлайн сервис на бесплатную юридическую помощь,  «Гарант» 10 пользователей, онлайн сервис на бесплатную юридическую помощь.</t>
  </si>
  <si>
    <t>Развитие Официального сайта муниципального образования «Муниципальный округ Сарапульский район Удмуртской Республики»</t>
  </si>
  <si>
    <t xml:space="preserve">Проводится модернизация и развитие официального сайта Сарапульского района. </t>
  </si>
  <si>
    <t>Реализация установленных полномочий (функций) Администрации муниципального образования «Муниципальный округ Сарапульский район Удмуртской Республики»</t>
  </si>
  <si>
    <t>Финансовое обеспечение деятельности  Главы Администрации муниципального образования «Муниципальный округ Сарапульский район Удмуртской Республики»</t>
  </si>
  <si>
    <t xml:space="preserve">Финансовое обеспечение расходных обязательств муниципального образования «Муниципальный округ Сарапульский район Удмуртской Республики», связанных с реализацией основных мероприятий, утвержденных Планом Администрации </t>
  </si>
  <si>
    <t>МКУ «ЦБ Сарапульского района»,
Отдел юридической и кадровой работы</t>
  </si>
  <si>
    <t>Управление БУ и О
(до 2019г.)
Организационный отдел
Отдел культуры</t>
  </si>
  <si>
    <t>Обеспечение деятельности МКУ "Управление по обеспечению деятельности  органов местного самоуправления  муниципального образования «Муниципальный округ Сарапульский район Удмуртской Республики»</t>
  </si>
  <si>
    <t>МКУ «ЦБ Сарапульского района»; Управление по работе с территориями муниципального образования «Муниципальный округ Сарапульский район Удмуртской Республики»"</t>
  </si>
  <si>
    <t>Эффективное выполнение  мероприятий, утвержденных планами Администрации, при целевом, экономном и эффективном использовании финансовых средств, выделенных для выполнения этих мероприятий</t>
  </si>
  <si>
    <t>Обеспечение деятельности. Управления по работе с территориями</t>
  </si>
  <si>
    <t>Обеспечение первичного воинского учета материально-техническими ресурсами для эффективного выполнения муниципальной программы</t>
  </si>
  <si>
    <t>Ведение централизованного бухгалтерского (бюджетного) учета и формирование бухгалтерской (бюджетной) отчетности в муниципальных учреждениях и органах местного самоуправления муниципального образования «Муниципальный округ Сарапульский район Удмуртской Республики»</t>
  </si>
  <si>
    <t xml:space="preserve">Количество муниципальных служащих, принявших участие в муниципальном этапе Республиканского конкурса «Лучший муниципальный служащий Удмуртской Республики» </t>
  </si>
  <si>
    <t>Количество муниципальных образований-поселений принявших участие в конкурсе «Лучшее муниципальное образование Сарапульского района» 
Базовое значение:
17 поселений,
с 2017 года - 15 поселений (действ. до 2021г.)</t>
  </si>
  <si>
    <t>Доля муниципальных правовых
актов и их проектов, по которым
проведена антикоррупционная
экспертиза (от общего количества
разработанных проектов правовых
Актов</t>
  </si>
  <si>
    <t>Постановление Администрации муниципального образования «Муниципальный округ Сарапульский район Удмуртской Республики»</t>
  </si>
  <si>
    <t>«О внесении изменений в муниципальную программу муниципального образования «Муниципальный округ Сарапульский район Удмуртской Республики» «Муниципальное управление»»</t>
  </si>
  <si>
    <t>2023 год</t>
  </si>
  <si>
    <t>Разработано и утверждено 10 проектов Решений СД, 12 проекта  НПА Главы МО. Согласовано 26 проектов НПА Администрации.</t>
  </si>
  <si>
    <t>В апреле 2023 проведены мероприятия посвященные «Дню местного самоуправления».</t>
  </si>
  <si>
    <t>Прошли обучение на курсах повышения квалификации 27 муниципальных служащих.</t>
  </si>
  <si>
    <t>На официальном сайте Сарапульского района в сети Интернет опубликовано 26 нормативно-правовых акта органов местного самоуправления и 10 решения представительного органа (совета депутатов)</t>
  </si>
  <si>
    <t>принял участие 4 муниципальный служащий</t>
  </si>
  <si>
    <t>МФЦ оказано 16174 ГУ ФОИВ, 1578 ГУ ОИВ УР, 831  МУ ОМСУ Соответствует требованиям</t>
  </si>
  <si>
    <t>Проведено 3 заседание совета</t>
  </si>
  <si>
    <t>Рекомендации направлены. Планы в Управлении по работе с территориями муниципального образования и Управление культуры и молодежной политики разработаны</t>
  </si>
  <si>
    <t xml:space="preserve">Информация рассматривалась на заседании Президиума Совета депутатов, Отчет о состоянии мер по противодействию коррупции проводится на заседании Президиума Совета депутатов </t>
  </si>
  <si>
    <t>Выявлено 0 нарушение</t>
  </si>
  <si>
    <t>Проведено 2 заседание комиссии</t>
  </si>
  <si>
    <t>Повышение квалификации по противодействию корупции муниципальных служащих прошли 2 муниципальных служащих</t>
  </si>
  <si>
    <t>Прошел обучение на курсах повышеения квалификации 14 муниципальный служащий</t>
  </si>
  <si>
    <t>Поступило 12 заявления, по всем дано согласие</t>
  </si>
  <si>
    <t>На официальном сайте размещена информация о работе комиссии в 2023 году и План работы на 2024. Итоги работы комиссии рассмотрены на заседании коллегии Администрации</t>
  </si>
  <si>
    <t>Проведено 2 Публичных слушания</t>
  </si>
  <si>
    <t>Всего зарегистрировано актов гражданского состояния – 641</t>
  </si>
  <si>
    <t>Всего внесено изменений,  исправлений  – 146</t>
  </si>
  <si>
    <t xml:space="preserve">Всего  выдано 100 повторных свидетельства  и 741 справок о государственной регистрации актов гражданского состояния </t>
  </si>
  <si>
    <t xml:space="preserve">Всего зарегистрировано 641  актов гражданского состояния и совершено 2185 иных юридически значимых действий. Все показатели соответствуют плановым показателям, установленным государственной программой на соответствующий год. Обоснованных жалоб от граждан не поступало. </t>
  </si>
  <si>
    <t>Рассмотрено обращений граждан об истребовании документов о государственной регистрации актов гражданского состояния с территорий иностранных государств - 0</t>
  </si>
  <si>
    <t>Проведено формирование, систематизация и обработка 619 первых экземпляров записей актов гражданского состояния, составленных отделом за 2023 год.</t>
  </si>
  <si>
    <t xml:space="preserve">МКУ "Управление по обеспечению деятельности  органов местного самоуправления Сарапульского района"; МКУ «ЦБ Сарапульского района»; Все структурные (функциональные) подразделения;
Администрация муниципального образования «Муниципальный округ Сарапульский район Удмуртской Республики»
</t>
  </si>
  <si>
    <t>МКУ «ЦБ Сарапульского района»; МКУ Управление по обеспечению деятельности  органов местного самоуправления Сарапульского района";  Все структурные (функциональные) подразделения</t>
  </si>
  <si>
    <t>МКУ «ЦБ Сарапульского района»; МКУ "Управление по обеспечению деятельности  органов местного самоуправления Сарапульского района"</t>
  </si>
  <si>
    <t>Диспансеризация проведена 45 муниципальным служащим, оплата проведена в полном объеме</t>
  </si>
  <si>
    <t>На 2023 год работа по улучшению физического состояния архивных документов была не запланирована</t>
  </si>
  <si>
    <t>Приём на постоянное хранение в  отдел в период действия подпрограммы 2400 дел  (в  2023  году - 1960ед.хр.) - уменьшение до 0,2% удельного веса документов Архивного фонда Удмуртской Республики, хранящихся в организациях – источниках комплектования Архивного отдела сверх установленных законодательством сроков их временного хранения</t>
  </si>
  <si>
    <t>Осуществлён приём документов от 30  организаций 2028 дел постоянного хранения,  от 4 организаций 188 дел по личному составу. Удельный вес документов Архивного фонда УР, хранящихся в организациях – источниках комплектования  отдела сверх установленных законодательством сроков их временного хранения составил 0,08 %</t>
  </si>
  <si>
    <t>Подготовка  и проведение 18 информационных мероприятий  (за  2023  г. - 16 мероприятий) в форме экспонирование документальных выставок, подготовка радиопередач, публикации статей и подборок документов, в том числе в сети «Интернет»</t>
  </si>
  <si>
    <t>Проведено 54 мероприя (4 выставки, 10 статей, 8 презентаций, 7 экскурсий, 25 информаций в сети Интернет (в разделе муниципальной газеты «Вестник Сарапульского района»)</t>
  </si>
  <si>
    <t>Ведение государственного учёта архивных документов, хранящихся в отделе по установленным формам учёта и отчётности, обеспечение включения в общеотраслевой учётный программный  комплекс «Архивный фонд» 100 % архивных дел ( за 2023 г. - 2046 ед.хр.)</t>
  </si>
  <si>
    <t>В общеотраслевой учётный программный  комплекс «Архивный фонд» внесено 1220 ед.хр. Всего в базу данных «Архивный фонд» внесено 57369 ед. хранения, что составляет  98,3 % от общего количества документов, находящихся на хранении в отделе.</t>
  </si>
  <si>
    <t xml:space="preserve">Принято и исполнено всего 1135 запросов, поступивших от граждан и организаций, по архивным документам в законодательно установленные сроки, в том числе в режиме «Одного окна». </t>
  </si>
  <si>
    <t xml:space="preserve">Приём и исполнение более 4200 запросов  (на 2023 г. - 700 запросов) граждан и организаций по архивным документам в законодательно установленные сроки, в том числе в режиме «Одного окна». Предоставление доступа  пользователям к архивным документам. </t>
  </si>
  <si>
    <t>По электронным каналам связи с территориальными органами Пенсионного фонда РФ по Удмуртской Республике поступило и исполнено всего 781 запросов</t>
  </si>
  <si>
    <t>Временное хранение в отделе 23196 архивных дел, относящихся к собственности Удмуртской Республики</t>
  </si>
  <si>
    <t>В 2023 году  в отдел учтено 4318 дел, относящееся к собственности Удмуртской Республики</t>
  </si>
  <si>
    <t>Осуществление приема на постоянное хранение в  отдел 180 архивных документов,относящихся к обственности Удмуртской Республики (2023 год - 581 дел) и находящихся на территории муниципального образования «Сарапульский район». Недопущение хранения архивных документов в организациях собственности Удмуртской Республики - источниках комплектования отдела сверх установленных законодательством сроков их временного хранения. Организация отделом упорядочения архивных документов в организациях - источниках комплектования, относящихся к собственности Удмуртской Республики и находящихся на территории муниципального образования «Сарапульский район» в установленные сроки.</t>
  </si>
  <si>
    <t>В 2023 году принято 604 ед.хранения,относящихся к собственности Удмуртской Республики</t>
  </si>
  <si>
    <t>Ведение государственного учёта архивных документов, относящихся к собственности Удмуртской Республики и временно хранящихся в  отделе, по установ-ленным формам учёта и отчётности; обеспече-ние включения в общеотраслевой учётный программный комплекс «Архивный фонд»  100 % архивных дел (2023 год - 17 дел)</t>
  </si>
  <si>
    <t>В общеотраслевой учётный программный  комплекс «Архивный фонд» внесено 22609 дел, относящееся к собственности Удмуртской Республики, что составляет 97,5 % архивных дел, включённый в БД</t>
  </si>
  <si>
    <t xml:space="preserve">В 2023 году для организации выставок документы, относящихся к собственности Удмуртской Республики, не использовались </t>
  </si>
  <si>
    <t xml:space="preserve">Принято и исполнено 557 запросов от граждан и организаций по архивным документам, относящихся к собственности Удмуртской Республики,  в законодательно установленные сроки, в том числе в режиме «Одного окна». </t>
  </si>
  <si>
    <t>В  2023 году  в АБД «Местонахождение документов по личному составу» была внесены сведения в связи с приёмом дел</t>
  </si>
  <si>
    <t>Оказание методической помощи органам государственной власти Удмуртской Республики и иным государственным органам Удмуртской Республики, государственным унитарным предприятиям Удмуртской Республики, включая казённые предприятия, и государственным учреждениям Удмуртской Республики, расположенным на территории муниципального образования «Сарапульский район», в организации работы по обеспечению сохранности, упорядочению, комплектованию, учёту и использованию архивных документов  (2023 год - прием  от 2 организаций, упорядочение - 3 организации, номеклатур дел - 1 организация)</t>
  </si>
  <si>
    <t>В течение 2023 года  организациям была оказана методическая помощь по передаче документов на хранение в отдел - 2 организации, прпроведении упорядочении и составлении описей - 3 организации,  номенклатур дел - 1.</t>
  </si>
  <si>
    <t>В течение 2023 года  подготовлено 578 архивных справок, предоставлено  1 пользователю читального зала 17 копий архивных документов на 148 листах.</t>
  </si>
  <si>
    <t>В 2023 г. запланировано согласование 5 номенклатур дел, приём документов от 24 организаций в количестве 1960 дела, упорядочение документов от 8 организаций, положений об ЭК - 1 организация, положение об архиве - 2 организации – источников комплектования отдела</t>
  </si>
  <si>
    <t>Оказана методическая помощь по составлению: номенклатур дел 6 организациям, инструкций - 1 организации, положений - 2 организациям, описей дел –  9 организациям, осуществлён приём  1424 дел постоянного хранения от 24 организаций.</t>
  </si>
  <si>
    <t xml:space="preserve"> В течение 2023 года  к муниципальным архивным документам в читальном зале  обратилось 5 пользователь</t>
  </si>
  <si>
    <t xml:space="preserve">Продолжалось заполнение БД «Архивный фонд», в 2023 году введено 1220 ед. хранения. Оцифровано 5 дел 713 листа (на 01.01.2024 год оцифрованных архивных документов составляет 1,2 % от общего количества дел, находящихся на хранении в отделе). В 2023 году  в элетронном виде поступило 978 запросов  от организаций и граждан. </t>
  </si>
  <si>
    <t>В 2023 году изменений не было</t>
  </si>
  <si>
    <t>Осуществление управления архивным делом в муниципальном образовании Сарапульского района, в том числе организация комплектования, обеспечения сохранности, учёта и использования документов Архивного фонда Удмуртской Республики; взаимодействие с уполномоченными органами исполнительной власти Российской Федерации, субъектов Российской Федерации, органами местного самоуправления, научными, куль-турными, общественными организациями в области архивного дела, нормотворческая деятельность. В 2023 г. - принятие1 распорядительных документов</t>
  </si>
  <si>
    <t>По инициативе архивного отдела принят 1 нормативный правовой актов в области архивного дела</t>
  </si>
  <si>
    <t>В течение 2023 г. в Комитет по делам архивов были предоставлены сведения для расчёта субвенций.</t>
  </si>
  <si>
    <t>Отдел юридической и кадровой работы, Отдел экономики, Отдел архивного обеспечения и делопроизводства, Отдел ЗАГС, Сектор информатизации и противодействия коррупции, Администрация Сарапульского района, МКУ «ЦБ Сарапульского района»</t>
  </si>
  <si>
    <t>Отдел экономики, АУ УР «МФЦ УР»</t>
  </si>
  <si>
    <t>МКУ "Управление по обеспечению деятельности  органов местного самоуправления Сарапульского района"; МКУ «ЦБ Сарапульского района»</t>
  </si>
  <si>
    <t xml:space="preserve">Отдел юридической и кадровой работы </t>
  </si>
  <si>
    <t xml:space="preserve"> проведение антикоррупционной экспертизы и подготовка проектов</t>
  </si>
  <si>
    <t>расчет произведен</t>
  </si>
  <si>
    <t>Руководитель Аппарата главы муниципального образования, Совета депутатов и Администрации
Управление по работе с территориями муниципального образования «Муниципальный округ Сарапульский район Удмуртской Республики»</t>
  </si>
  <si>
    <t>МКУ «ЦБ Сарапульского района»,
Все структурные (функциональные) подразделения,
Администрация Сарапульского района и Совета депутатов</t>
  </si>
  <si>
    <t>неуд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</si>
</sst>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color indexed="8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sz val="10"/>
      <name val="Courier New"/>
      <family val="3"/>
      <charset val="204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8.5"/>
      <color indexed="1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rgb="FF595959"/>
      </left>
      <right style="thin">
        <color rgb="FF595959"/>
      </right>
      <top style="thin">
        <color rgb="FF595959"/>
      </top>
      <bottom/>
      <diagonal/>
    </border>
    <border>
      <left style="thin">
        <color rgb="FF595959"/>
      </left>
      <right style="thin">
        <color rgb="FF595959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595959"/>
      </right>
      <top style="thin">
        <color rgb="FF595959"/>
      </top>
      <bottom style="thin">
        <color rgb="FF59595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595959"/>
      </left>
      <right style="thin">
        <color rgb="FF595959"/>
      </right>
      <top/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 style="thin">
        <color rgb="FF595959"/>
      </bottom>
      <diagonal/>
    </border>
    <border>
      <left style="thin">
        <color rgb="FF595959"/>
      </left>
      <right/>
      <top style="thin">
        <color rgb="FF595959"/>
      </top>
      <bottom/>
      <diagonal/>
    </border>
    <border>
      <left style="thin">
        <color rgb="FF595959"/>
      </left>
      <right/>
      <top/>
      <bottom/>
      <diagonal/>
    </border>
    <border>
      <left style="thin">
        <color rgb="FF595959"/>
      </left>
      <right/>
      <top/>
      <bottom style="thin">
        <color rgb="FF595959"/>
      </bottom>
      <diagonal/>
    </border>
    <border>
      <left/>
      <right/>
      <top style="thin">
        <color rgb="FF595959"/>
      </top>
      <bottom/>
      <diagonal/>
    </border>
    <border>
      <left/>
      <right/>
      <top/>
      <bottom style="thin">
        <color rgb="FF595959"/>
      </bottom>
      <diagonal/>
    </border>
    <border>
      <left style="thin">
        <color auto="1"/>
      </left>
      <right style="thin">
        <color rgb="FF595959"/>
      </right>
      <top style="thin">
        <color rgb="FF595959"/>
      </top>
      <bottom/>
      <diagonal/>
    </border>
    <border>
      <left style="thin">
        <color auto="1"/>
      </left>
      <right style="thin">
        <color rgb="FF595959"/>
      </right>
      <top/>
      <bottom/>
      <diagonal/>
    </border>
    <border>
      <left style="thin">
        <color auto="1"/>
      </left>
      <right style="thin">
        <color rgb="FF595959"/>
      </right>
      <top/>
      <bottom style="thin">
        <color rgb="FF5959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4" fontId="2" fillId="2" borderId="6" xfId="0" applyNumberFormat="1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justify"/>
    </xf>
    <xf numFmtId="49" fontId="1" fillId="0" borderId="1" xfId="0" applyNumberFormat="1" applyFont="1" applyBorder="1" applyAlignment="1">
      <alignment horizontal="justify" vertic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3" fillId="0" borderId="0" xfId="0" applyFont="1"/>
    <xf numFmtId="0" fontId="0" fillId="0" borderId="0" xfId="0" applyBorder="1"/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17" fillId="0" borderId="24" xfId="0" applyFont="1" applyBorder="1" applyAlignment="1">
      <alignment horizontal="justify" vertical="center" wrapText="1"/>
    </xf>
    <xf numFmtId="49" fontId="17" fillId="0" borderId="24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0" xfId="0" applyAlignment="1">
      <alignment horizontal="center"/>
    </xf>
    <xf numFmtId="0" fontId="21" fillId="0" borderId="0" xfId="0" applyFont="1"/>
    <xf numFmtId="0" fontId="10" fillId="0" borderId="23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23" xfId="0" applyFont="1" applyBorder="1" applyAlignment="1">
      <alignment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10" fillId="0" borderId="23" xfId="0" applyFont="1" applyBorder="1" applyAlignment="1">
      <alignment vertical="center" wrapText="1"/>
    </xf>
    <xf numFmtId="49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justify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justify" vertical="center" wrapText="1"/>
    </xf>
    <xf numFmtId="2" fontId="17" fillId="4" borderId="24" xfId="0" applyNumberFormat="1" applyFont="1" applyFill="1" applyBorder="1" applyAlignment="1">
      <alignment horizontal="center" vertical="center"/>
    </xf>
    <xf numFmtId="0" fontId="20" fillId="0" borderId="24" xfId="0" applyFont="1" applyBorder="1" applyAlignment="1">
      <alignment vertical="top"/>
    </xf>
    <xf numFmtId="0" fontId="21" fillId="0" borderId="24" xfId="0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17" fillId="0" borderId="24" xfId="0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wrapText="1"/>
    </xf>
    <xf numFmtId="0" fontId="4" fillId="0" borderId="24" xfId="0" applyFont="1" applyBorder="1"/>
    <xf numFmtId="0" fontId="13" fillId="4" borderId="2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 wrapText="1"/>
    </xf>
    <xf numFmtId="14" fontId="5" fillId="0" borderId="24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justify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justify" vertical="center" wrapText="1"/>
    </xf>
    <xf numFmtId="0" fontId="17" fillId="3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/>
    <xf numFmtId="0" fontId="7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/>
    </xf>
    <xf numFmtId="165" fontId="1" fillId="3" borderId="31" xfId="0" applyNumberFormat="1" applyFont="1" applyFill="1" applyBorder="1" applyAlignment="1">
      <alignment horizontal="center" vertical="center"/>
    </xf>
    <xf numFmtId="165" fontId="1" fillId="3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justify" vertical="center" wrapText="1"/>
    </xf>
    <xf numFmtId="2" fontId="1" fillId="2" borderId="31" xfId="0" applyNumberFormat="1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justify" vertical="center" wrapText="1"/>
    </xf>
    <xf numFmtId="165" fontId="1" fillId="3" borderId="31" xfId="0" applyNumberFormat="1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166" fontId="2" fillId="2" borderId="6" xfId="0" applyNumberFormat="1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24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14" fontId="13" fillId="0" borderId="24" xfId="0" applyNumberFormat="1" applyFont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14" fontId="5" fillId="4" borderId="24" xfId="0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5" fillId="0" borderId="24" xfId="0" applyFont="1" applyBorder="1" applyAlignment="1">
      <alignment vertical="center" wrapText="1"/>
    </xf>
    <xf numFmtId="0" fontId="17" fillId="0" borderId="3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wrapText="1"/>
    </xf>
    <xf numFmtId="0" fontId="0" fillId="0" borderId="0" xfId="0" applyFill="1"/>
    <xf numFmtId="0" fontId="17" fillId="0" borderId="24" xfId="0" applyFont="1" applyFill="1" applyBorder="1" applyAlignment="1">
      <alignment horizontal="justify" vertical="center" wrapText="1"/>
    </xf>
    <xf numFmtId="0" fontId="0" fillId="0" borderId="33" xfId="0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1" fillId="0" borderId="0" xfId="0" applyFont="1" applyFill="1"/>
    <xf numFmtId="0" fontId="23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2" fontId="23" fillId="0" borderId="23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49" fontId="1" fillId="0" borderId="2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 wrapText="1"/>
    </xf>
    <xf numFmtId="165" fontId="1" fillId="3" borderId="24" xfId="0" applyNumberFormat="1" applyFont="1" applyFill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justify" vertical="center"/>
    </xf>
    <xf numFmtId="49" fontId="1" fillId="0" borderId="24" xfId="0" applyNumberFormat="1" applyFont="1" applyBorder="1" applyAlignment="1">
      <alignment vertical="center"/>
    </xf>
    <xf numFmtId="165" fontId="1" fillId="3" borderId="24" xfId="0" applyNumberFormat="1" applyFont="1" applyFill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2" fillId="2" borderId="24" xfId="0" applyFont="1" applyFill="1" applyBorder="1" applyAlignment="1">
      <alignment vertical="center" wrapText="1"/>
    </xf>
    <xf numFmtId="165" fontId="2" fillId="3" borderId="24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justify" vertical="center" wrapText="1"/>
    </xf>
    <xf numFmtId="164" fontId="1" fillId="2" borderId="24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center" wrapText="1"/>
    </xf>
    <xf numFmtId="0" fontId="1" fillId="2" borderId="45" xfId="0" applyFont="1" applyFill="1" applyBorder="1" applyAlignment="1">
      <alignment horizontal="justify" vertical="center" wrapText="1"/>
    </xf>
    <xf numFmtId="165" fontId="1" fillId="3" borderId="45" xfId="0" applyNumberFormat="1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justify" vertical="center" wrapText="1"/>
    </xf>
    <xf numFmtId="165" fontId="2" fillId="2" borderId="24" xfId="0" applyNumberFormat="1" applyFont="1" applyFill="1" applyBorder="1" applyAlignment="1">
      <alignment horizontal="center" vertical="center"/>
    </xf>
    <xf numFmtId="165" fontId="1" fillId="2" borderId="24" xfId="0" applyNumberFormat="1" applyFont="1" applyFill="1" applyBorder="1" applyAlignment="1">
      <alignment horizontal="center" vertical="center"/>
    </xf>
    <xf numFmtId="165" fontId="1" fillId="3" borderId="24" xfId="0" applyNumberFormat="1" applyFont="1" applyFill="1" applyBorder="1" applyAlignment="1">
      <alignment vertical="center"/>
    </xf>
    <xf numFmtId="165" fontId="1" fillId="2" borderId="24" xfId="0" applyNumberFormat="1" applyFont="1" applyFill="1" applyBorder="1" applyAlignment="1">
      <alignment vertical="center"/>
    </xf>
    <xf numFmtId="165" fontId="1" fillId="0" borderId="24" xfId="0" applyNumberFormat="1" applyFont="1" applyBorder="1" applyAlignment="1">
      <alignment horizontal="center" vertical="center"/>
    </xf>
    <xf numFmtId="164" fontId="1" fillId="2" borderId="24" xfId="0" applyNumberFormat="1" applyFont="1" applyFill="1" applyBorder="1" applyAlignment="1">
      <alignment vertical="center"/>
    </xf>
    <xf numFmtId="165" fontId="2" fillId="3" borderId="24" xfId="0" applyNumberFormat="1" applyFont="1" applyFill="1" applyBorder="1" applyAlignment="1">
      <alignment horizontal="center" vertical="center" wrapText="1"/>
    </xf>
    <xf numFmtId="165" fontId="1" fillId="3" borderId="24" xfId="0" applyNumberFormat="1" applyFont="1" applyFill="1" applyBorder="1" applyAlignment="1">
      <alignment horizontal="right" vertical="center" wrapText="1"/>
    </xf>
    <xf numFmtId="165" fontId="1" fillId="2" borderId="24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165" fontId="2" fillId="0" borderId="24" xfId="0" applyNumberFormat="1" applyFont="1" applyBorder="1" applyAlignment="1">
      <alignment horizontal="center" vertical="center"/>
    </xf>
    <xf numFmtId="4" fontId="2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wrapText="1"/>
    </xf>
    <xf numFmtId="0" fontId="26" fillId="0" borderId="0" xfId="0" applyFont="1"/>
    <xf numFmtId="49" fontId="1" fillId="0" borderId="24" xfId="0" applyNumberFormat="1" applyFont="1" applyBorder="1" applyAlignment="1">
      <alignment vertical="center" wrapText="1"/>
    </xf>
    <xf numFmtId="165" fontId="1" fillId="3" borderId="45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justify" vertical="center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justify"/>
    </xf>
    <xf numFmtId="164" fontId="1" fillId="0" borderId="24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justify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2" fontId="1" fillId="2" borderId="45" xfId="0" applyNumberFormat="1" applyFont="1" applyFill="1" applyBorder="1" applyAlignment="1">
      <alignment horizontal="justify" vertical="center" wrapText="1"/>
    </xf>
    <xf numFmtId="2" fontId="1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right" vertical="center" wrapText="1"/>
    </xf>
    <xf numFmtId="4" fontId="2" fillId="2" borderId="24" xfId="0" applyNumberFormat="1" applyFont="1" applyFill="1" applyBorder="1" applyAlignment="1">
      <alignment horizontal="center" vertical="center"/>
    </xf>
    <xf numFmtId="4" fontId="1" fillId="2" borderId="24" xfId="0" applyNumberFormat="1" applyFont="1" applyFill="1" applyBorder="1" applyAlignment="1">
      <alignment horizontal="center" vertical="center"/>
    </xf>
    <xf numFmtId="4" fontId="1" fillId="2" borderId="24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5" fontId="1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 wrapText="1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1" fillId="0" borderId="32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5" fontId="1" fillId="3" borderId="3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2" fillId="0" borderId="0" xfId="0" applyFont="1" applyFill="1" applyBorder="1" applyAlignment="1">
      <alignment horizontal="center" wrapText="1"/>
    </xf>
    <xf numFmtId="0" fontId="14" fillId="0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/>
    </xf>
    <xf numFmtId="0" fontId="15" fillId="4" borderId="2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opLeftCell="A4" zoomScale="85" zoomScaleNormal="85" workbookViewId="0">
      <pane ySplit="2" topLeftCell="A61" activePane="bottomLeft" state="frozen"/>
      <selection activeCell="A4" sqref="A4"/>
      <selection pane="bottomLeft" activeCell="A59" sqref="A59:P60"/>
    </sheetView>
  </sheetViews>
  <sheetFormatPr defaultRowHeight="15" x14ac:dyDescent="0.25"/>
  <cols>
    <col min="1" max="4" width="4.28515625" customWidth="1"/>
    <col min="5" max="5" width="27.42578125" customWidth="1"/>
    <col min="6" max="6" width="16" customWidth="1"/>
    <col min="7" max="7" width="7.28515625" customWidth="1"/>
    <col min="8" max="9" width="4.28515625" customWidth="1"/>
    <col min="10" max="10" width="16.140625" customWidth="1"/>
    <col min="11" max="11" width="4.5703125" customWidth="1"/>
    <col min="12" max="12" width="11.28515625" customWidth="1"/>
    <col min="13" max="13" width="11.5703125" customWidth="1"/>
    <col min="14" max="14" width="10.85546875" customWidth="1"/>
    <col min="15" max="15" width="12.28515625" customWidth="1"/>
    <col min="16" max="16" width="11.28515625" customWidth="1"/>
  </cols>
  <sheetData>
    <row r="1" spans="1:16" x14ac:dyDescent="0.25">
      <c r="L1" s="314"/>
      <c r="M1" s="314"/>
      <c r="N1" s="314"/>
      <c r="O1" s="314"/>
      <c r="P1" s="314"/>
    </row>
    <row r="3" spans="1:16" ht="55.5" customHeight="1" x14ac:dyDescent="0.25">
      <c r="A3" s="286" t="s">
        <v>22</v>
      </c>
      <c r="B3" s="286"/>
      <c r="C3" s="286"/>
      <c r="D3" s="286"/>
      <c r="E3" s="286" t="s">
        <v>23</v>
      </c>
      <c r="F3" s="286" t="s">
        <v>24</v>
      </c>
      <c r="G3" s="286" t="s">
        <v>25</v>
      </c>
      <c r="H3" s="286"/>
      <c r="I3" s="286"/>
      <c r="J3" s="286"/>
      <c r="K3" s="286"/>
      <c r="L3" s="286"/>
      <c r="M3" s="286"/>
      <c r="N3" s="286"/>
      <c r="O3" s="286"/>
      <c r="P3" s="286"/>
    </row>
    <row r="4" spans="1:16" ht="55.5" customHeight="1" x14ac:dyDescent="0.25">
      <c r="A4" s="289" t="s">
        <v>0</v>
      </c>
      <c r="B4" s="290"/>
      <c r="C4" s="290"/>
      <c r="D4" s="291"/>
      <c r="E4" s="286"/>
      <c r="F4" s="286"/>
      <c r="G4" s="289" t="s">
        <v>25</v>
      </c>
      <c r="H4" s="290"/>
      <c r="I4" s="290"/>
      <c r="J4" s="290"/>
      <c r="K4" s="291"/>
      <c r="L4" s="289" t="s">
        <v>102</v>
      </c>
      <c r="M4" s="290"/>
      <c r="N4" s="291"/>
      <c r="O4" s="289" t="s">
        <v>103</v>
      </c>
      <c r="P4" s="291"/>
    </row>
    <row r="5" spans="1:16" ht="54.75" customHeight="1" x14ac:dyDescent="0.25">
      <c r="A5" s="34" t="s">
        <v>1</v>
      </c>
      <c r="B5" s="34" t="s">
        <v>2</v>
      </c>
      <c r="C5" s="34" t="s">
        <v>20</v>
      </c>
      <c r="D5" s="34" t="s">
        <v>19</v>
      </c>
      <c r="E5" s="286"/>
      <c r="F5" s="286"/>
      <c r="G5" s="34" t="s">
        <v>21</v>
      </c>
      <c r="H5" s="34" t="s">
        <v>26</v>
      </c>
      <c r="I5" s="34" t="s">
        <v>27</v>
      </c>
      <c r="J5" s="34" t="s">
        <v>28</v>
      </c>
      <c r="K5" s="34" t="s">
        <v>29</v>
      </c>
      <c r="L5" s="35" t="s">
        <v>100</v>
      </c>
      <c r="M5" s="34" t="s">
        <v>101</v>
      </c>
      <c r="N5" s="34" t="s">
        <v>99</v>
      </c>
      <c r="O5" s="34" t="s">
        <v>104</v>
      </c>
      <c r="P5" s="34" t="s">
        <v>105</v>
      </c>
    </row>
    <row r="6" spans="1:16" x14ac:dyDescent="0.25">
      <c r="A6" s="278">
        <v>10</v>
      </c>
      <c r="B6" s="278"/>
      <c r="C6" s="280"/>
      <c r="D6" s="282"/>
      <c r="E6" s="287" t="s">
        <v>69</v>
      </c>
      <c r="F6" s="5" t="s">
        <v>30</v>
      </c>
      <c r="G6" s="117"/>
      <c r="H6" s="117"/>
      <c r="I6" s="117"/>
      <c r="J6" s="119"/>
      <c r="K6" s="119"/>
      <c r="L6" s="139">
        <f t="shared" ref="L6:M6" si="0">L7</f>
        <v>99152.709000000003</v>
      </c>
      <c r="M6" s="139">
        <f t="shared" si="0"/>
        <v>101186.02073999999</v>
      </c>
      <c r="N6" s="130">
        <f t="shared" ref="N6" si="1">N7</f>
        <v>99677.676000000007</v>
      </c>
      <c r="O6" s="160">
        <f>N6/L6*100</f>
        <v>100.52945300768334</v>
      </c>
      <c r="P6" s="160">
        <f>N6/M6*100</f>
        <v>98.509334857751043</v>
      </c>
    </row>
    <row r="7" spans="1:16" ht="81.75" customHeight="1" x14ac:dyDescent="0.25">
      <c r="A7" s="279"/>
      <c r="B7" s="279"/>
      <c r="C7" s="281"/>
      <c r="D7" s="283"/>
      <c r="E7" s="288"/>
      <c r="F7" s="120" t="s">
        <v>427</v>
      </c>
      <c r="G7" s="127" t="s">
        <v>428</v>
      </c>
      <c r="H7" s="122"/>
      <c r="I7" s="122"/>
      <c r="J7" s="127"/>
      <c r="K7" s="127"/>
      <c r="L7" s="140">
        <f t="shared" ref="L7:M7" si="2">L8+L15+L21+L25+L33+L37+L43+L66</f>
        <v>99152.709000000003</v>
      </c>
      <c r="M7" s="140">
        <f t="shared" si="2"/>
        <v>101186.02073999999</v>
      </c>
      <c r="N7" s="129">
        <f t="shared" ref="N7" si="3">N8+N15+N21+N25+N33+N37+N43+N66</f>
        <v>99677.676000000007</v>
      </c>
      <c r="O7" s="161">
        <f>N7/L7*100</f>
        <v>100.52945300768334</v>
      </c>
      <c r="P7" s="161">
        <f>N7/M7*100</f>
        <v>98.509334857751043</v>
      </c>
    </row>
    <row r="8" spans="1:16" x14ac:dyDescent="0.25">
      <c r="A8" s="278">
        <v>10</v>
      </c>
      <c r="B8" s="278">
        <v>1</v>
      </c>
      <c r="C8" s="280"/>
      <c r="D8" s="282"/>
      <c r="E8" s="287" t="s">
        <v>70</v>
      </c>
      <c r="F8" s="5" t="s">
        <v>30</v>
      </c>
      <c r="G8" s="121"/>
      <c r="H8" s="121"/>
      <c r="I8" s="121"/>
      <c r="J8" s="123"/>
      <c r="K8" s="123"/>
      <c r="L8" s="139">
        <f t="shared" ref="L8:M8" si="4">L9</f>
        <v>0</v>
      </c>
      <c r="M8" s="139">
        <f t="shared" si="4"/>
        <v>0</v>
      </c>
      <c r="N8" s="7">
        <f t="shared" ref="N8:P8" si="5">N9</f>
        <v>0</v>
      </c>
      <c r="O8" s="160">
        <f t="shared" si="5"/>
        <v>0</v>
      </c>
      <c r="P8" s="160">
        <f t="shared" si="5"/>
        <v>0</v>
      </c>
    </row>
    <row r="9" spans="1:16" ht="38.25" x14ac:dyDescent="0.25">
      <c r="A9" s="279"/>
      <c r="B9" s="279"/>
      <c r="C9" s="281"/>
      <c r="D9" s="283"/>
      <c r="E9" s="288"/>
      <c r="F9" s="120" t="s">
        <v>429</v>
      </c>
      <c r="G9" s="122">
        <v>628</v>
      </c>
      <c r="H9" s="122"/>
      <c r="I9" s="122"/>
      <c r="J9" s="127"/>
      <c r="K9" s="127"/>
      <c r="L9" s="140">
        <f t="shared" ref="L9:M9" si="6">SUM(L10)</f>
        <v>0</v>
      </c>
      <c r="M9" s="140">
        <f t="shared" si="6"/>
        <v>0</v>
      </c>
      <c r="N9" s="126">
        <f t="shared" ref="N9:P9" si="7">SUM(N10)</f>
        <v>0</v>
      </c>
      <c r="O9" s="161">
        <f t="shared" si="7"/>
        <v>0</v>
      </c>
      <c r="P9" s="161">
        <f t="shared" si="7"/>
        <v>0</v>
      </c>
    </row>
    <row r="10" spans="1:16" x14ac:dyDescent="0.25">
      <c r="A10" s="292">
        <v>10</v>
      </c>
      <c r="B10" s="292">
        <v>1</v>
      </c>
      <c r="C10" s="293" t="s">
        <v>10</v>
      </c>
      <c r="D10" s="292"/>
      <c r="E10" s="294" t="s">
        <v>18</v>
      </c>
      <c r="F10" s="210" t="s">
        <v>30</v>
      </c>
      <c r="G10" s="211"/>
      <c r="H10" s="211"/>
      <c r="I10" s="211"/>
      <c r="J10" s="212"/>
      <c r="K10" s="212"/>
      <c r="L10" s="213">
        <f t="shared" ref="L10:M10" si="8">L11</f>
        <v>0</v>
      </c>
      <c r="M10" s="213">
        <f t="shared" si="8"/>
        <v>0</v>
      </c>
      <c r="N10" s="252">
        <f t="shared" ref="N10:P10" si="9">N11</f>
        <v>0</v>
      </c>
      <c r="O10" s="253">
        <f t="shared" si="9"/>
        <v>0</v>
      </c>
      <c r="P10" s="253">
        <f t="shared" si="9"/>
        <v>0</v>
      </c>
    </row>
    <row r="11" spans="1:16" ht="102" x14ac:dyDescent="0.25">
      <c r="A11" s="292"/>
      <c r="B11" s="292"/>
      <c r="C11" s="293"/>
      <c r="D11" s="292"/>
      <c r="E11" s="294"/>
      <c r="F11" s="210" t="s">
        <v>430</v>
      </c>
      <c r="G11" s="211">
        <v>628</v>
      </c>
      <c r="H11" s="211" t="s">
        <v>10</v>
      </c>
      <c r="I11" s="211" t="s">
        <v>31</v>
      </c>
      <c r="J11" s="212" t="s">
        <v>32</v>
      </c>
      <c r="K11" s="212" t="s">
        <v>33</v>
      </c>
      <c r="L11" s="213">
        <f t="shared" ref="L11:M11" si="10">SUM(L12:L14)</f>
        <v>0</v>
      </c>
      <c r="M11" s="213">
        <f t="shared" si="10"/>
        <v>0</v>
      </c>
      <c r="N11" s="252">
        <f t="shared" ref="N11:P11" si="11">SUM(N12:N14)</f>
        <v>0</v>
      </c>
      <c r="O11" s="253">
        <f t="shared" si="11"/>
        <v>0</v>
      </c>
      <c r="P11" s="253">
        <f t="shared" si="11"/>
        <v>0</v>
      </c>
    </row>
    <row r="12" spans="1:16" ht="153" x14ac:dyDescent="0.25">
      <c r="A12" s="115">
        <v>10</v>
      </c>
      <c r="B12" s="115">
        <v>1</v>
      </c>
      <c r="C12" s="116" t="s">
        <v>10</v>
      </c>
      <c r="D12" s="115">
        <v>3</v>
      </c>
      <c r="E12" s="2" t="s">
        <v>431</v>
      </c>
      <c r="F12" s="120" t="s">
        <v>432</v>
      </c>
      <c r="G12" s="122">
        <v>628</v>
      </c>
      <c r="H12" s="122" t="s">
        <v>10</v>
      </c>
      <c r="I12" s="122" t="s">
        <v>31</v>
      </c>
      <c r="J12" s="127" t="s">
        <v>32</v>
      </c>
      <c r="K12" s="127">
        <v>244</v>
      </c>
      <c r="L12" s="140"/>
      <c r="M12" s="140"/>
      <c r="N12" s="126">
        <v>0</v>
      </c>
      <c r="O12" s="12">
        <v>0</v>
      </c>
      <c r="P12" s="12">
        <v>0</v>
      </c>
    </row>
    <row r="13" spans="1:16" ht="114.75" x14ac:dyDescent="0.25">
      <c r="A13" s="121">
        <v>10</v>
      </c>
      <c r="B13" s="121">
        <v>1</v>
      </c>
      <c r="C13" s="122" t="s">
        <v>10</v>
      </c>
      <c r="D13" s="121">
        <v>4</v>
      </c>
      <c r="E13" s="120" t="s">
        <v>34</v>
      </c>
      <c r="F13" s="120" t="s">
        <v>433</v>
      </c>
      <c r="G13" s="122">
        <v>628</v>
      </c>
      <c r="H13" s="122" t="s">
        <v>10</v>
      </c>
      <c r="I13" s="122" t="s">
        <v>31</v>
      </c>
      <c r="J13" s="127" t="s">
        <v>32</v>
      </c>
      <c r="K13" s="127">
        <v>244</v>
      </c>
      <c r="L13" s="141"/>
      <c r="M13" s="141"/>
      <c r="N13" s="8">
        <v>0</v>
      </c>
      <c r="O13" s="158">
        <v>0</v>
      </c>
      <c r="P13" s="158">
        <v>0</v>
      </c>
    </row>
    <row r="14" spans="1:16" ht="178.5" x14ac:dyDescent="0.25">
      <c r="A14" s="121">
        <v>10</v>
      </c>
      <c r="B14" s="121">
        <v>1</v>
      </c>
      <c r="C14" s="122" t="s">
        <v>10</v>
      </c>
      <c r="D14" s="121">
        <v>6</v>
      </c>
      <c r="E14" s="120" t="s">
        <v>17</v>
      </c>
      <c r="F14" s="120" t="s">
        <v>434</v>
      </c>
      <c r="G14" s="122">
        <v>628</v>
      </c>
      <c r="H14" s="122" t="s">
        <v>10</v>
      </c>
      <c r="I14" s="122" t="s">
        <v>31</v>
      </c>
      <c r="J14" s="127" t="s">
        <v>32</v>
      </c>
      <c r="K14" s="127" t="s">
        <v>33</v>
      </c>
      <c r="L14" s="141">
        <v>0</v>
      </c>
      <c r="M14" s="141">
        <v>0</v>
      </c>
      <c r="N14" s="8">
        <v>0</v>
      </c>
      <c r="O14" s="158">
        <v>0</v>
      </c>
      <c r="P14" s="158">
        <v>0</v>
      </c>
    </row>
    <row r="15" spans="1:16" x14ac:dyDescent="0.25">
      <c r="A15" s="278">
        <v>10</v>
      </c>
      <c r="B15" s="278">
        <v>2</v>
      </c>
      <c r="C15" s="280"/>
      <c r="D15" s="282"/>
      <c r="E15" s="287" t="s">
        <v>71</v>
      </c>
      <c r="F15" s="5" t="s">
        <v>30</v>
      </c>
      <c r="G15" s="122"/>
      <c r="H15" s="118"/>
      <c r="I15" s="118"/>
      <c r="J15" s="9"/>
      <c r="K15" s="9"/>
      <c r="L15" s="139">
        <f t="shared" ref="L15:M17" si="12">L16</f>
        <v>0</v>
      </c>
      <c r="M15" s="139">
        <f t="shared" si="12"/>
        <v>0</v>
      </c>
      <c r="N15" s="7">
        <f t="shared" ref="N15:P15" si="13">N16</f>
        <v>0</v>
      </c>
      <c r="O15" s="6">
        <f t="shared" si="13"/>
        <v>0</v>
      </c>
      <c r="P15" s="6">
        <f t="shared" si="13"/>
        <v>0</v>
      </c>
    </row>
    <row r="16" spans="1:16" ht="73.5" customHeight="1" x14ac:dyDescent="0.25">
      <c r="A16" s="279"/>
      <c r="B16" s="279"/>
      <c r="C16" s="281"/>
      <c r="D16" s="283"/>
      <c r="E16" s="288"/>
      <c r="F16" s="120" t="s">
        <v>435</v>
      </c>
      <c r="G16" s="122">
        <v>628</v>
      </c>
      <c r="H16" s="122" t="s">
        <v>10</v>
      </c>
      <c r="I16" s="122">
        <v>13</v>
      </c>
      <c r="J16" s="9"/>
      <c r="K16" s="9"/>
      <c r="L16" s="140">
        <f t="shared" si="12"/>
        <v>0</v>
      </c>
      <c r="M16" s="140">
        <f t="shared" si="12"/>
        <v>0</v>
      </c>
      <c r="N16" s="126">
        <f t="shared" ref="N16:P17" si="14">N17</f>
        <v>0</v>
      </c>
      <c r="O16" s="12">
        <f t="shared" si="14"/>
        <v>0</v>
      </c>
      <c r="P16" s="12">
        <f t="shared" si="14"/>
        <v>0</v>
      </c>
    </row>
    <row r="17" spans="1:16" x14ac:dyDescent="0.25">
      <c r="A17" s="272">
        <v>10</v>
      </c>
      <c r="B17" s="272">
        <v>2</v>
      </c>
      <c r="C17" s="280" t="s">
        <v>10</v>
      </c>
      <c r="D17" s="282"/>
      <c r="E17" s="287" t="s">
        <v>16</v>
      </c>
      <c r="F17" s="120" t="s">
        <v>30</v>
      </c>
      <c r="G17" s="122"/>
      <c r="H17" s="118"/>
      <c r="I17" s="118"/>
      <c r="J17" s="9"/>
      <c r="K17" s="9"/>
      <c r="L17" s="140">
        <f t="shared" si="12"/>
        <v>0</v>
      </c>
      <c r="M17" s="140">
        <f t="shared" si="12"/>
        <v>0</v>
      </c>
      <c r="N17" s="22">
        <f t="shared" si="14"/>
        <v>0</v>
      </c>
      <c r="O17" s="12">
        <f t="shared" si="14"/>
        <v>0</v>
      </c>
      <c r="P17" s="12">
        <f t="shared" si="14"/>
        <v>0</v>
      </c>
    </row>
    <row r="18" spans="1:16" ht="38.25" x14ac:dyDescent="0.25">
      <c r="A18" s="273"/>
      <c r="B18" s="273"/>
      <c r="C18" s="281"/>
      <c r="D18" s="283"/>
      <c r="E18" s="288"/>
      <c r="F18" s="120" t="s">
        <v>427</v>
      </c>
      <c r="G18" s="122">
        <v>628</v>
      </c>
      <c r="H18" s="122" t="s">
        <v>10</v>
      </c>
      <c r="I18" s="122">
        <v>13</v>
      </c>
      <c r="J18" s="9"/>
      <c r="K18" s="9"/>
      <c r="L18" s="140">
        <f t="shared" ref="L18:M18" si="15">SUM(L19:L20)</f>
        <v>0</v>
      </c>
      <c r="M18" s="140">
        <f t="shared" si="15"/>
        <v>0</v>
      </c>
      <c r="N18" s="22">
        <f t="shared" ref="N18:P18" si="16">SUM(N19:N20)</f>
        <v>0</v>
      </c>
      <c r="O18" s="12">
        <f t="shared" si="16"/>
        <v>0</v>
      </c>
      <c r="P18" s="12">
        <f t="shared" si="16"/>
        <v>0</v>
      </c>
    </row>
    <row r="19" spans="1:16" ht="140.25" x14ac:dyDescent="0.25">
      <c r="A19" s="121">
        <v>10</v>
      </c>
      <c r="B19" s="121">
        <v>2</v>
      </c>
      <c r="C19" s="122" t="s">
        <v>10</v>
      </c>
      <c r="D19" s="121">
        <v>2</v>
      </c>
      <c r="E19" s="120" t="s">
        <v>436</v>
      </c>
      <c r="F19" s="120" t="s">
        <v>435</v>
      </c>
      <c r="G19" s="122">
        <v>628</v>
      </c>
      <c r="H19" s="122" t="s">
        <v>10</v>
      </c>
      <c r="I19" s="122">
        <v>13</v>
      </c>
      <c r="J19" s="127" t="s">
        <v>35</v>
      </c>
      <c r="K19" s="127" t="s">
        <v>36</v>
      </c>
      <c r="L19" s="141">
        <v>0</v>
      </c>
      <c r="M19" s="141">
        <v>0</v>
      </c>
      <c r="N19" s="8">
        <v>0</v>
      </c>
      <c r="O19" s="158">
        <v>0</v>
      </c>
      <c r="P19" s="158">
        <v>0</v>
      </c>
    </row>
    <row r="20" spans="1:16" ht="38.25" x14ac:dyDescent="0.25">
      <c r="A20" s="121">
        <v>10</v>
      </c>
      <c r="B20" s="121">
        <v>2</v>
      </c>
      <c r="C20" s="122" t="s">
        <v>10</v>
      </c>
      <c r="D20" s="121">
        <v>3</v>
      </c>
      <c r="E20" s="120" t="s">
        <v>437</v>
      </c>
      <c r="F20" s="120" t="s">
        <v>427</v>
      </c>
      <c r="G20" s="122">
        <v>628</v>
      </c>
      <c r="H20" s="122" t="s">
        <v>10</v>
      </c>
      <c r="I20" s="122">
        <v>13</v>
      </c>
      <c r="J20" s="127">
        <v>1026271</v>
      </c>
      <c r="K20" s="127" t="s">
        <v>37</v>
      </c>
      <c r="L20" s="141">
        <v>0</v>
      </c>
      <c r="M20" s="141">
        <v>0</v>
      </c>
      <c r="N20" s="8">
        <v>0</v>
      </c>
      <c r="O20" s="158">
        <v>0</v>
      </c>
      <c r="P20" s="158">
        <v>0</v>
      </c>
    </row>
    <row r="21" spans="1:16" x14ac:dyDescent="0.25">
      <c r="A21" s="278">
        <v>10</v>
      </c>
      <c r="B21" s="278">
        <v>3</v>
      </c>
      <c r="C21" s="280"/>
      <c r="D21" s="282"/>
      <c r="E21" s="287" t="s">
        <v>72</v>
      </c>
      <c r="F21" s="5" t="s">
        <v>30</v>
      </c>
      <c r="G21" s="122"/>
      <c r="H21" s="122"/>
      <c r="I21" s="122"/>
      <c r="J21" s="127"/>
      <c r="K21" s="127"/>
      <c r="L21" s="139">
        <f t="shared" ref="L21:M22" si="17">L22</f>
        <v>0</v>
      </c>
      <c r="M21" s="139">
        <f t="shared" si="17"/>
        <v>0</v>
      </c>
      <c r="N21" s="7">
        <f t="shared" ref="N21:P22" si="18">N22</f>
        <v>0</v>
      </c>
      <c r="O21" s="6">
        <f t="shared" si="18"/>
        <v>0</v>
      </c>
      <c r="P21" s="6">
        <f t="shared" si="18"/>
        <v>0</v>
      </c>
    </row>
    <row r="22" spans="1:16" ht="38.25" x14ac:dyDescent="0.25">
      <c r="A22" s="279"/>
      <c r="B22" s="279"/>
      <c r="C22" s="281"/>
      <c r="D22" s="283"/>
      <c r="E22" s="288"/>
      <c r="F22" s="120" t="s">
        <v>429</v>
      </c>
      <c r="G22" s="122">
        <v>628</v>
      </c>
      <c r="H22" s="122"/>
      <c r="I22" s="122"/>
      <c r="J22" s="127"/>
      <c r="K22" s="127"/>
      <c r="L22" s="140">
        <f t="shared" si="17"/>
        <v>0</v>
      </c>
      <c r="M22" s="140">
        <f t="shared" si="17"/>
        <v>0</v>
      </c>
      <c r="N22" s="22">
        <f t="shared" si="18"/>
        <v>0</v>
      </c>
      <c r="O22" s="12">
        <f t="shared" si="18"/>
        <v>0</v>
      </c>
      <c r="P22" s="12">
        <f>P23</f>
        <v>0</v>
      </c>
    </row>
    <row r="23" spans="1:16" ht="138" customHeight="1" x14ac:dyDescent="0.25">
      <c r="A23" s="121">
        <v>10</v>
      </c>
      <c r="B23" s="121">
        <v>3</v>
      </c>
      <c r="C23" s="122" t="s">
        <v>6</v>
      </c>
      <c r="D23" s="121"/>
      <c r="E23" s="123" t="s">
        <v>15</v>
      </c>
      <c r="F23" s="128" t="s">
        <v>438</v>
      </c>
      <c r="G23" s="122">
        <v>628</v>
      </c>
      <c r="H23" s="122" t="s">
        <v>10</v>
      </c>
      <c r="I23" s="122" t="s">
        <v>31</v>
      </c>
      <c r="J23" s="127" t="s">
        <v>38</v>
      </c>
      <c r="K23" s="127" t="s">
        <v>39</v>
      </c>
      <c r="L23" s="140">
        <f t="shared" ref="L23:M23" si="19">SUM(L24)</f>
        <v>0</v>
      </c>
      <c r="M23" s="140">
        <f t="shared" si="19"/>
        <v>0</v>
      </c>
      <c r="N23" s="22">
        <f t="shared" ref="N23:P23" si="20">SUM(N24)</f>
        <v>0</v>
      </c>
      <c r="O23" s="12">
        <f t="shared" si="20"/>
        <v>0</v>
      </c>
      <c r="P23" s="12">
        <f t="shared" si="20"/>
        <v>0</v>
      </c>
    </row>
    <row r="24" spans="1:16" ht="151.5" customHeight="1" x14ac:dyDescent="0.25">
      <c r="A24" s="90">
        <v>10</v>
      </c>
      <c r="B24" s="90">
        <v>3</v>
      </c>
      <c r="C24" s="211" t="s">
        <v>6</v>
      </c>
      <c r="D24" s="90">
        <v>3</v>
      </c>
      <c r="E24" s="200" t="s">
        <v>14</v>
      </c>
      <c r="F24" s="254" t="s">
        <v>439</v>
      </c>
      <c r="G24" s="211">
        <v>628</v>
      </c>
      <c r="H24" s="211" t="s">
        <v>10</v>
      </c>
      <c r="I24" s="211" t="s">
        <v>31</v>
      </c>
      <c r="J24" s="212" t="s">
        <v>38</v>
      </c>
      <c r="K24" s="212" t="s">
        <v>40</v>
      </c>
      <c r="L24" s="213">
        <v>0</v>
      </c>
      <c r="M24" s="213">
        <v>0</v>
      </c>
      <c r="N24" s="252">
        <v>0</v>
      </c>
      <c r="O24" s="214">
        <v>0</v>
      </c>
      <c r="P24" s="214">
        <v>0</v>
      </c>
    </row>
    <row r="25" spans="1:16" x14ac:dyDescent="0.25">
      <c r="A25" s="295">
        <v>10</v>
      </c>
      <c r="B25" s="295">
        <v>4</v>
      </c>
      <c r="C25" s="296"/>
      <c r="D25" s="297"/>
      <c r="E25" s="298" t="s">
        <v>41</v>
      </c>
      <c r="F25" s="250" t="s">
        <v>30</v>
      </c>
      <c r="G25" s="211"/>
      <c r="H25" s="211"/>
      <c r="I25" s="211"/>
      <c r="J25" s="212"/>
      <c r="K25" s="212"/>
      <c r="L25" s="221">
        <f t="shared" ref="L25:M27" si="21">L26</f>
        <v>2097.6579999999999</v>
      </c>
      <c r="M25" s="221">
        <f t="shared" si="21"/>
        <v>2641.6137399999998</v>
      </c>
      <c r="N25" s="240">
        <f t="shared" ref="N25:N27" si="22">N26</f>
        <v>2402.6759999999999</v>
      </c>
      <c r="O25" s="241">
        <f>N25/L25*100</f>
        <v>114.54088321356484</v>
      </c>
      <c r="P25" s="241">
        <f>N25/M25*100</f>
        <v>90.954857011002673</v>
      </c>
    </row>
    <row r="26" spans="1:16" ht="90.75" customHeight="1" x14ac:dyDescent="0.25">
      <c r="A26" s="295"/>
      <c r="B26" s="295"/>
      <c r="C26" s="296"/>
      <c r="D26" s="297"/>
      <c r="E26" s="298"/>
      <c r="F26" s="200" t="s">
        <v>440</v>
      </c>
      <c r="G26" s="211"/>
      <c r="H26" s="211"/>
      <c r="I26" s="211"/>
      <c r="J26" s="212"/>
      <c r="K26" s="212"/>
      <c r="L26" s="213">
        <f t="shared" ref="L26:M26" si="23">L27+L31</f>
        <v>2097.6579999999999</v>
      </c>
      <c r="M26" s="213">
        <f t="shared" si="23"/>
        <v>2641.6137399999998</v>
      </c>
      <c r="N26" s="234">
        <f t="shared" ref="N26" si="24">N27+N31</f>
        <v>2402.6759999999999</v>
      </c>
      <c r="O26" s="241">
        <f>N26/L26*100</f>
        <v>114.54088321356484</v>
      </c>
      <c r="P26" s="241">
        <f>N26/M26*100</f>
        <v>90.954857011002673</v>
      </c>
    </row>
    <row r="27" spans="1:16" ht="25.5" x14ac:dyDescent="0.25">
      <c r="A27" s="272">
        <v>10</v>
      </c>
      <c r="B27" s="272">
        <v>4</v>
      </c>
      <c r="C27" s="274" t="s">
        <v>10</v>
      </c>
      <c r="D27" s="272"/>
      <c r="E27" s="299" t="s">
        <v>189</v>
      </c>
      <c r="F27" s="128" t="s">
        <v>30</v>
      </c>
      <c r="G27" s="31" t="s">
        <v>93</v>
      </c>
      <c r="H27" s="122"/>
      <c r="I27" s="122"/>
      <c r="J27" s="127"/>
      <c r="K27" s="127"/>
      <c r="L27" s="140">
        <f t="shared" si="21"/>
        <v>2097.6579999999999</v>
      </c>
      <c r="M27" s="140">
        <f t="shared" si="21"/>
        <v>2641.6137399999998</v>
      </c>
      <c r="N27" s="131">
        <f t="shared" si="22"/>
        <v>2402.6759999999999</v>
      </c>
      <c r="O27" s="6">
        <f t="shared" ref="O27:O28" si="25">N27/L27*100</f>
        <v>114.54088321356484</v>
      </c>
      <c r="P27" s="6">
        <f t="shared" ref="P27:P28" si="26">N27/M27*100</f>
        <v>90.954857011002673</v>
      </c>
    </row>
    <row r="28" spans="1:16" ht="76.5" x14ac:dyDescent="0.25">
      <c r="A28" s="273"/>
      <c r="B28" s="273"/>
      <c r="C28" s="275"/>
      <c r="D28" s="273"/>
      <c r="E28" s="300"/>
      <c r="F28" s="128" t="s">
        <v>440</v>
      </c>
      <c r="G28" s="32" t="s">
        <v>93</v>
      </c>
      <c r="H28" s="122" t="s">
        <v>10</v>
      </c>
      <c r="I28" s="122" t="s">
        <v>3</v>
      </c>
      <c r="J28" s="127" t="s">
        <v>43</v>
      </c>
      <c r="K28" s="127" t="s">
        <v>44</v>
      </c>
      <c r="L28" s="140">
        <f t="shared" ref="L28:M28" si="27">SUM(L29:L30)</f>
        <v>2097.6579999999999</v>
      </c>
      <c r="M28" s="140">
        <f t="shared" si="27"/>
        <v>2641.6137399999998</v>
      </c>
      <c r="N28" s="131">
        <v>2402.6759999999999</v>
      </c>
      <c r="O28" s="6">
        <f t="shared" si="25"/>
        <v>114.54088321356484</v>
      </c>
      <c r="P28" s="6">
        <f t="shared" si="26"/>
        <v>90.954857011002673</v>
      </c>
    </row>
    <row r="29" spans="1:16" ht="76.5" x14ac:dyDescent="0.25">
      <c r="A29" s="121">
        <v>10</v>
      </c>
      <c r="B29" s="121">
        <v>4</v>
      </c>
      <c r="C29" s="122" t="s">
        <v>10</v>
      </c>
      <c r="D29" s="121">
        <v>1</v>
      </c>
      <c r="E29" s="123" t="s">
        <v>441</v>
      </c>
      <c r="F29" s="128" t="s">
        <v>440</v>
      </c>
      <c r="G29" s="32" t="s">
        <v>93</v>
      </c>
      <c r="H29" s="122" t="s">
        <v>10</v>
      </c>
      <c r="I29" s="122" t="s">
        <v>3</v>
      </c>
      <c r="J29" s="127" t="s">
        <v>45</v>
      </c>
      <c r="K29" s="127" t="s">
        <v>92</v>
      </c>
      <c r="L29" s="140">
        <v>1398</v>
      </c>
      <c r="M29" s="140">
        <v>1733.7</v>
      </c>
      <c r="N29" s="131">
        <v>1703.076</v>
      </c>
      <c r="O29" s="12">
        <f>N29/L29*100</f>
        <v>121.82231759656652</v>
      </c>
      <c r="P29" s="12">
        <f>N29/M29*100</f>
        <v>98.233604429832141</v>
      </c>
    </row>
    <row r="30" spans="1:16" ht="180.75" customHeight="1" x14ac:dyDescent="0.25">
      <c r="A30" s="121">
        <v>10</v>
      </c>
      <c r="B30" s="121">
        <v>4</v>
      </c>
      <c r="C30" s="122" t="s">
        <v>10</v>
      </c>
      <c r="D30" s="121">
        <v>9</v>
      </c>
      <c r="E30" s="123" t="s">
        <v>442</v>
      </c>
      <c r="F30" s="128" t="s">
        <v>440</v>
      </c>
      <c r="G30" s="32" t="s">
        <v>93</v>
      </c>
      <c r="H30" s="122" t="s">
        <v>10</v>
      </c>
      <c r="I30" s="122" t="s">
        <v>3</v>
      </c>
      <c r="J30" s="127" t="s">
        <v>46</v>
      </c>
      <c r="K30" s="127" t="s">
        <v>44</v>
      </c>
      <c r="L30" s="140">
        <v>699.65800000000002</v>
      </c>
      <c r="M30" s="140">
        <v>907.91373999999996</v>
      </c>
      <c r="N30" s="131">
        <v>699.6</v>
      </c>
      <c r="O30" s="12">
        <f>N30/L30*100</f>
        <v>99.991710235572242</v>
      </c>
      <c r="P30" s="12">
        <f>N30/M30*100</f>
        <v>77.055778448732369</v>
      </c>
    </row>
    <row r="31" spans="1:16" x14ac:dyDescent="0.25">
      <c r="A31" s="292">
        <v>10</v>
      </c>
      <c r="B31" s="292">
        <v>4</v>
      </c>
      <c r="C31" s="293" t="s">
        <v>6</v>
      </c>
      <c r="D31" s="292"/>
      <c r="E31" s="298" t="s">
        <v>5</v>
      </c>
      <c r="F31" s="254" t="s">
        <v>30</v>
      </c>
      <c r="G31" s="211" t="s">
        <v>42</v>
      </c>
      <c r="H31" s="211"/>
      <c r="I31" s="211"/>
      <c r="J31" s="212"/>
      <c r="K31" s="212"/>
      <c r="L31" s="213">
        <f t="shared" ref="L31:M31" si="28">L32</f>
        <v>0</v>
      </c>
      <c r="M31" s="213">
        <f t="shared" si="28"/>
        <v>0</v>
      </c>
      <c r="N31" s="252">
        <f t="shared" ref="N31:P31" si="29">N32</f>
        <v>0</v>
      </c>
      <c r="O31" s="214">
        <f t="shared" si="29"/>
        <v>0</v>
      </c>
      <c r="P31" s="214">
        <f t="shared" si="29"/>
        <v>0</v>
      </c>
    </row>
    <row r="32" spans="1:16" ht="86.25" customHeight="1" x14ac:dyDescent="0.25">
      <c r="A32" s="292"/>
      <c r="B32" s="292"/>
      <c r="C32" s="293"/>
      <c r="D32" s="292"/>
      <c r="E32" s="298"/>
      <c r="F32" s="254" t="s">
        <v>443</v>
      </c>
      <c r="G32" s="211">
        <v>628</v>
      </c>
      <c r="H32" s="211" t="s">
        <v>10</v>
      </c>
      <c r="I32" s="211" t="s">
        <v>3</v>
      </c>
      <c r="J32" s="212" t="s">
        <v>47</v>
      </c>
      <c r="K32" s="212" t="s">
        <v>48</v>
      </c>
      <c r="L32" s="213"/>
      <c r="M32" s="213"/>
      <c r="N32" s="252"/>
      <c r="O32" s="214"/>
      <c r="P32" s="214"/>
    </row>
    <row r="33" spans="1:18" x14ac:dyDescent="0.25">
      <c r="A33" s="278">
        <v>10</v>
      </c>
      <c r="B33" s="278">
        <v>5</v>
      </c>
      <c r="C33" s="280"/>
      <c r="D33" s="282"/>
      <c r="E33" s="302" t="s">
        <v>444</v>
      </c>
      <c r="F33" s="5" t="s">
        <v>30</v>
      </c>
      <c r="G33" s="122"/>
      <c r="H33" s="122"/>
      <c r="I33" s="122"/>
      <c r="J33" s="127"/>
      <c r="K33" s="127"/>
      <c r="L33" s="139">
        <f t="shared" ref="L33:M35" si="30">L34</f>
        <v>1466.6</v>
      </c>
      <c r="M33" s="139">
        <f t="shared" si="30"/>
        <v>1386.6</v>
      </c>
      <c r="N33" s="130">
        <f t="shared" ref="N33:P35" si="31">N34</f>
        <v>1386.6</v>
      </c>
      <c r="O33" s="6">
        <f t="shared" si="31"/>
        <v>94.54520660030002</v>
      </c>
      <c r="P33" s="6">
        <f t="shared" si="31"/>
        <v>100</v>
      </c>
    </row>
    <row r="34" spans="1:18" ht="48.75" customHeight="1" x14ac:dyDescent="0.25">
      <c r="A34" s="279"/>
      <c r="B34" s="279"/>
      <c r="C34" s="281"/>
      <c r="D34" s="283"/>
      <c r="E34" s="303"/>
      <c r="F34" s="120" t="s">
        <v>12</v>
      </c>
      <c r="G34" s="122"/>
      <c r="H34" s="122"/>
      <c r="I34" s="122"/>
      <c r="J34" s="127"/>
      <c r="K34" s="127"/>
      <c r="L34" s="140">
        <f t="shared" si="30"/>
        <v>1466.6</v>
      </c>
      <c r="M34" s="140">
        <f t="shared" si="30"/>
        <v>1386.6</v>
      </c>
      <c r="N34" s="131">
        <f t="shared" si="31"/>
        <v>1386.6</v>
      </c>
      <c r="O34" s="12">
        <f t="shared" si="31"/>
        <v>94.54520660030002</v>
      </c>
      <c r="P34" s="12">
        <f t="shared" si="31"/>
        <v>100</v>
      </c>
    </row>
    <row r="35" spans="1:18" ht="29.25" customHeight="1" x14ac:dyDescent="0.25">
      <c r="A35" s="299">
        <v>10</v>
      </c>
      <c r="B35" s="299">
        <v>5</v>
      </c>
      <c r="C35" s="304" t="s">
        <v>10</v>
      </c>
      <c r="D35" s="306"/>
      <c r="E35" s="287" t="s">
        <v>445</v>
      </c>
      <c r="F35" s="120" t="s">
        <v>30</v>
      </c>
      <c r="G35" s="32" t="s">
        <v>93</v>
      </c>
      <c r="H35" s="118"/>
      <c r="I35" s="118"/>
      <c r="J35" s="9"/>
      <c r="K35" s="9"/>
      <c r="L35" s="140">
        <f t="shared" si="30"/>
        <v>1466.6</v>
      </c>
      <c r="M35" s="140">
        <f t="shared" si="30"/>
        <v>1386.6</v>
      </c>
      <c r="N35" s="131">
        <f t="shared" si="31"/>
        <v>1386.6</v>
      </c>
      <c r="O35" s="12">
        <f t="shared" si="31"/>
        <v>94.54520660030002</v>
      </c>
      <c r="P35" s="12">
        <f t="shared" si="31"/>
        <v>100</v>
      </c>
    </row>
    <row r="36" spans="1:18" ht="72.75" customHeight="1" x14ac:dyDescent="0.25">
      <c r="A36" s="300"/>
      <c r="B36" s="300"/>
      <c r="C36" s="305"/>
      <c r="D36" s="307"/>
      <c r="E36" s="288"/>
      <c r="F36" s="120" t="s">
        <v>12</v>
      </c>
      <c r="G36" s="127" t="s">
        <v>93</v>
      </c>
      <c r="H36" s="122" t="s">
        <v>10</v>
      </c>
      <c r="I36" s="122" t="s">
        <v>3</v>
      </c>
      <c r="J36" s="127" t="s">
        <v>87</v>
      </c>
      <c r="K36" s="127" t="s">
        <v>49</v>
      </c>
      <c r="L36" s="141">
        <v>1466.6</v>
      </c>
      <c r="M36" s="141">
        <v>1386.6</v>
      </c>
      <c r="N36" s="132">
        <v>1386.6</v>
      </c>
      <c r="O36" s="158">
        <f>N36/L36*100</f>
        <v>94.54520660030002</v>
      </c>
      <c r="P36" s="158">
        <f>N36/M36*100</f>
        <v>100</v>
      </c>
    </row>
    <row r="37" spans="1:18" ht="18" customHeight="1" x14ac:dyDescent="0.25">
      <c r="A37" s="278">
        <v>10</v>
      </c>
      <c r="B37" s="278">
        <v>6</v>
      </c>
      <c r="C37" s="280"/>
      <c r="D37" s="282"/>
      <c r="E37" s="299" t="s">
        <v>446</v>
      </c>
      <c r="F37" s="1" t="s">
        <v>30</v>
      </c>
      <c r="G37" s="10"/>
      <c r="H37" s="10"/>
      <c r="I37" s="10"/>
      <c r="J37" s="11"/>
      <c r="K37" s="11"/>
      <c r="L37" s="139">
        <f t="shared" ref="L37:M37" si="32">L38</f>
        <v>220</v>
      </c>
      <c r="M37" s="139">
        <f t="shared" si="32"/>
        <v>724.1</v>
      </c>
      <c r="N37" s="130">
        <f t="shared" ref="N37:P37" si="33">N38</f>
        <v>722.04600000000005</v>
      </c>
      <c r="O37" s="6">
        <f t="shared" si="33"/>
        <v>328.2</v>
      </c>
      <c r="P37" s="6">
        <f t="shared" si="33"/>
        <v>99.72</v>
      </c>
    </row>
    <row r="38" spans="1:18" ht="87" customHeight="1" x14ac:dyDescent="0.25">
      <c r="A38" s="310"/>
      <c r="B38" s="310"/>
      <c r="C38" s="311"/>
      <c r="D38" s="312"/>
      <c r="E38" s="313"/>
      <c r="F38" s="124" t="s">
        <v>447</v>
      </c>
      <c r="G38" s="274"/>
      <c r="H38" s="274"/>
      <c r="I38" s="274"/>
      <c r="J38" s="304"/>
      <c r="K38" s="304"/>
      <c r="L38" s="308">
        <f t="shared" ref="L38:M38" si="34">L40</f>
        <v>220</v>
      </c>
      <c r="M38" s="308">
        <f t="shared" si="34"/>
        <v>724.1</v>
      </c>
      <c r="N38" s="309">
        <f t="shared" ref="N38:P38" si="35">N40</f>
        <v>722.04600000000005</v>
      </c>
      <c r="O38" s="301">
        <f t="shared" si="35"/>
        <v>328.2</v>
      </c>
      <c r="P38" s="301">
        <f t="shared" si="35"/>
        <v>99.72</v>
      </c>
    </row>
    <row r="39" spans="1:18" ht="27.75" customHeight="1" x14ac:dyDescent="0.25">
      <c r="A39" s="279"/>
      <c r="B39" s="279"/>
      <c r="C39" s="281"/>
      <c r="D39" s="283"/>
      <c r="E39" s="300"/>
      <c r="F39" s="125"/>
      <c r="G39" s="275"/>
      <c r="H39" s="275"/>
      <c r="I39" s="275"/>
      <c r="J39" s="305"/>
      <c r="K39" s="305"/>
      <c r="L39" s="308"/>
      <c r="M39" s="308"/>
      <c r="N39" s="309"/>
      <c r="O39" s="301"/>
      <c r="P39" s="301"/>
    </row>
    <row r="40" spans="1:18" ht="29.25" customHeight="1" x14ac:dyDescent="0.25">
      <c r="A40" s="292">
        <v>10</v>
      </c>
      <c r="B40" s="292">
        <v>6</v>
      </c>
      <c r="C40" s="293" t="s">
        <v>10</v>
      </c>
      <c r="D40" s="292"/>
      <c r="E40" s="298" t="s">
        <v>50</v>
      </c>
      <c r="F40" s="254" t="s">
        <v>30</v>
      </c>
      <c r="G40" s="215" t="s">
        <v>93</v>
      </c>
      <c r="H40" s="211"/>
      <c r="I40" s="211"/>
      <c r="J40" s="212"/>
      <c r="K40" s="212"/>
      <c r="L40" s="213">
        <f t="shared" ref="L40:M41" si="36">L41</f>
        <v>220</v>
      </c>
      <c r="M40" s="213">
        <f t="shared" si="36"/>
        <v>724.1</v>
      </c>
      <c r="N40" s="234">
        <f t="shared" ref="N40:P41" si="37">N41</f>
        <v>722.04600000000005</v>
      </c>
      <c r="O40" s="214">
        <f t="shared" si="37"/>
        <v>328.2</v>
      </c>
      <c r="P40" s="214">
        <f t="shared" si="37"/>
        <v>99.72</v>
      </c>
    </row>
    <row r="41" spans="1:18" ht="124.5" customHeight="1" x14ac:dyDescent="0.25">
      <c r="A41" s="292"/>
      <c r="B41" s="292"/>
      <c r="C41" s="293"/>
      <c r="D41" s="292"/>
      <c r="E41" s="298"/>
      <c r="F41" s="200" t="s">
        <v>448</v>
      </c>
      <c r="G41" s="215" t="s">
        <v>93</v>
      </c>
      <c r="H41" s="211" t="s">
        <v>10</v>
      </c>
      <c r="I41" s="211">
        <v>13</v>
      </c>
      <c r="J41" s="212">
        <v>1060162700</v>
      </c>
      <c r="K41" s="212" t="s">
        <v>51</v>
      </c>
      <c r="L41" s="213">
        <f t="shared" si="36"/>
        <v>220</v>
      </c>
      <c r="M41" s="213">
        <f t="shared" si="36"/>
        <v>724.1</v>
      </c>
      <c r="N41" s="234">
        <f t="shared" si="37"/>
        <v>722.04600000000005</v>
      </c>
      <c r="O41" s="214">
        <f t="shared" si="37"/>
        <v>328.2</v>
      </c>
      <c r="P41" s="214">
        <f t="shared" si="37"/>
        <v>99.72</v>
      </c>
    </row>
    <row r="42" spans="1:18" ht="117.75" customHeight="1" x14ac:dyDescent="0.25">
      <c r="A42" s="90">
        <v>10</v>
      </c>
      <c r="B42" s="90">
        <v>6</v>
      </c>
      <c r="C42" s="211" t="s">
        <v>10</v>
      </c>
      <c r="D42" s="90">
        <v>2</v>
      </c>
      <c r="E42" s="200" t="s">
        <v>52</v>
      </c>
      <c r="F42" s="200" t="s">
        <v>447</v>
      </c>
      <c r="G42" s="215" t="s">
        <v>93</v>
      </c>
      <c r="H42" s="211" t="s">
        <v>10</v>
      </c>
      <c r="I42" s="211">
        <v>13</v>
      </c>
      <c r="J42" s="212">
        <v>1060162700</v>
      </c>
      <c r="K42" s="212" t="s">
        <v>51</v>
      </c>
      <c r="L42" s="217">
        <v>220</v>
      </c>
      <c r="M42" s="217">
        <v>724.1</v>
      </c>
      <c r="N42" s="218">
        <v>722.04600000000005</v>
      </c>
      <c r="O42" s="219">
        <v>328.2</v>
      </c>
      <c r="P42" s="219">
        <v>99.72</v>
      </c>
    </row>
    <row r="43" spans="1:18" ht="35.25" customHeight="1" x14ac:dyDescent="0.25">
      <c r="A43" s="278">
        <v>10</v>
      </c>
      <c r="B43" s="278">
        <v>7</v>
      </c>
      <c r="C43" s="280"/>
      <c r="D43" s="282"/>
      <c r="E43" s="287" t="s">
        <v>53</v>
      </c>
      <c r="F43" s="5" t="s">
        <v>30</v>
      </c>
      <c r="G43" s="122" t="s">
        <v>485</v>
      </c>
      <c r="H43" s="122"/>
      <c r="I43" s="122"/>
      <c r="J43" s="127"/>
      <c r="K43" s="127"/>
      <c r="L43" s="139">
        <f t="shared" ref="L43:M43" si="38">L44</f>
        <v>70586.451000000001</v>
      </c>
      <c r="M43" s="139">
        <f t="shared" si="38"/>
        <v>70327.904999999999</v>
      </c>
      <c r="N43" s="130">
        <f t="shared" ref="N43" si="39">N44</f>
        <v>69167.404999999999</v>
      </c>
      <c r="O43" s="6">
        <f>N43/L43*100</f>
        <v>97.989634016307178</v>
      </c>
      <c r="P43" s="6">
        <f>P44</f>
        <v>98.34987264301418</v>
      </c>
    </row>
    <row r="44" spans="1:18" ht="128.25" customHeight="1" x14ac:dyDescent="0.25">
      <c r="A44" s="279"/>
      <c r="B44" s="279"/>
      <c r="C44" s="281"/>
      <c r="D44" s="283"/>
      <c r="E44" s="288"/>
      <c r="F44" s="123" t="s">
        <v>662</v>
      </c>
      <c r="G44" s="127" t="s">
        <v>449</v>
      </c>
      <c r="H44" s="122"/>
      <c r="I44" s="122"/>
      <c r="J44" s="127"/>
      <c r="K44" s="127"/>
      <c r="L44" s="140">
        <f t="shared" ref="L44:M44" si="40">L45+L50+L53+L55+L59+L63</f>
        <v>70586.451000000001</v>
      </c>
      <c r="M44" s="140">
        <f t="shared" si="40"/>
        <v>70327.904999999999</v>
      </c>
      <c r="N44" s="129">
        <f t="shared" ref="N44" si="41">N45+N50+N53+N55+N59+N62</f>
        <v>69167.404999999999</v>
      </c>
      <c r="O44" s="12">
        <f>N44/L44*100</f>
        <v>97.989634016307178</v>
      </c>
      <c r="P44" s="12">
        <f>N44/M44*100</f>
        <v>98.34987264301418</v>
      </c>
    </row>
    <row r="45" spans="1:18" x14ac:dyDescent="0.25">
      <c r="A45" s="292">
        <v>10</v>
      </c>
      <c r="B45" s="292">
        <v>7</v>
      </c>
      <c r="C45" s="293" t="s">
        <v>10</v>
      </c>
      <c r="D45" s="292"/>
      <c r="E45" s="298" t="s">
        <v>450</v>
      </c>
      <c r="F45" s="210" t="s">
        <v>30</v>
      </c>
      <c r="G45" s="211"/>
      <c r="H45" s="211"/>
      <c r="I45" s="211"/>
      <c r="J45" s="212"/>
      <c r="K45" s="212"/>
      <c r="L45" s="213">
        <f t="shared" ref="L45:M45" si="42">SUM(L47:L49)</f>
        <v>32888.720000000001</v>
      </c>
      <c r="M45" s="213">
        <f t="shared" si="42"/>
        <v>40293.745000000003</v>
      </c>
      <c r="N45" s="234">
        <f t="shared" ref="N45" si="43">SUM(N47:N49)</f>
        <v>39860.525999999998</v>
      </c>
      <c r="O45" s="214">
        <f>N45/L45*100</f>
        <v>121.19816763923923</v>
      </c>
      <c r="P45" s="214">
        <f>N45/M45*100</f>
        <v>98.924848013010447</v>
      </c>
    </row>
    <row r="46" spans="1:18" ht="204" x14ac:dyDescent="0.25">
      <c r="A46" s="292"/>
      <c r="B46" s="292"/>
      <c r="C46" s="293"/>
      <c r="D46" s="292"/>
      <c r="E46" s="298"/>
      <c r="F46" s="200" t="s">
        <v>451</v>
      </c>
      <c r="G46" s="212" t="s">
        <v>94</v>
      </c>
      <c r="H46" s="244" t="s">
        <v>452</v>
      </c>
      <c r="I46" s="244" t="s">
        <v>453</v>
      </c>
      <c r="J46" s="212" t="s">
        <v>454</v>
      </c>
      <c r="K46" s="212" t="s">
        <v>55</v>
      </c>
      <c r="L46" s="213">
        <f t="shared" ref="L46:M46" si="44">SUM(L47:L49)</f>
        <v>32888.720000000001</v>
      </c>
      <c r="M46" s="213">
        <f t="shared" si="44"/>
        <v>40293.745000000003</v>
      </c>
      <c r="N46" s="234">
        <f t="shared" ref="N46" si="45">SUM(N47:N49)</f>
        <v>39860.525999999998</v>
      </c>
      <c r="O46" s="214">
        <f t="shared" ref="O46:O47" si="46">N46/L46*100</f>
        <v>121.19816763923923</v>
      </c>
      <c r="P46" s="214">
        <f t="shared" ref="P46:P47" si="47">N46/M46*100</f>
        <v>98.924848013010447</v>
      </c>
    </row>
    <row r="47" spans="1:18" s="45" customFormat="1" ht="191.25" x14ac:dyDescent="0.25">
      <c r="A47" s="292">
        <v>10</v>
      </c>
      <c r="B47" s="292">
        <v>7</v>
      </c>
      <c r="C47" s="293" t="s">
        <v>10</v>
      </c>
      <c r="D47" s="292">
        <v>1</v>
      </c>
      <c r="E47" s="298" t="s">
        <v>54</v>
      </c>
      <c r="F47" s="210" t="s">
        <v>455</v>
      </c>
      <c r="G47" s="215" t="s">
        <v>93</v>
      </c>
      <c r="H47" s="244" t="s">
        <v>456</v>
      </c>
      <c r="I47" s="244" t="s">
        <v>457</v>
      </c>
      <c r="J47" s="212" t="s">
        <v>458</v>
      </c>
      <c r="K47" s="212" t="s">
        <v>55</v>
      </c>
      <c r="L47" s="217">
        <v>30042</v>
      </c>
      <c r="M47" s="217">
        <v>37639.525000000001</v>
      </c>
      <c r="N47" s="218">
        <v>37260.019</v>
      </c>
      <c r="O47" s="214">
        <f t="shared" si="46"/>
        <v>124.02642633646228</v>
      </c>
      <c r="P47" s="214">
        <f t="shared" si="47"/>
        <v>98.991735416427275</v>
      </c>
      <c r="R47" s="251"/>
    </row>
    <row r="48" spans="1:18" ht="165.75" x14ac:dyDescent="0.25">
      <c r="A48" s="292"/>
      <c r="B48" s="292"/>
      <c r="C48" s="293"/>
      <c r="D48" s="292"/>
      <c r="E48" s="298"/>
      <c r="F48" s="198" t="s">
        <v>80</v>
      </c>
      <c r="G48" s="246" t="s">
        <v>484</v>
      </c>
      <c r="H48" s="197" t="s">
        <v>10</v>
      </c>
      <c r="I48" s="197" t="s">
        <v>3</v>
      </c>
      <c r="J48" s="199" t="s">
        <v>95</v>
      </c>
      <c r="K48" s="199" t="s">
        <v>81</v>
      </c>
      <c r="L48" s="247">
        <v>781.72</v>
      </c>
      <c r="M48" s="247">
        <v>781.72</v>
      </c>
      <c r="N48" s="248">
        <v>763.71699999999998</v>
      </c>
      <c r="O48" s="249">
        <f>N48/L48*100</f>
        <v>97.697001483907272</v>
      </c>
      <c r="P48" s="249">
        <f>N48/M48*100</f>
        <v>97.697001483907272</v>
      </c>
      <c r="R48" s="38"/>
    </row>
    <row r="49" spans="1:22" ht="51" x14ac:dyDescent="0.25">
      <c r="A49" s="121">
        <v>10</v>
      </c>
      <c r="B49" s="121">
        <v>7</v>
      </c>
      <c r="C49" s="122" t="s">
        <v>10</v>
      </c>
      <c r="D49" s="121">
        <v>2</v>
      </c>
      <c r="E49" s="120" t="s">
        <v>459</v>
      </c>
      <c r="F49" s="120" t="s">
        <v>460</v>
      </c>
      <c r="G49" s="32" t="s">
        <v>93</v>
      </c>
      <c r="H49" s="118" t="s">
        <v>10</v>
      </c>
      <c r="I49" s="118" t="s">
        <v>8</v>
      </c>
      <c r="J49" s="127" t="s">
        <v>56</v>
      </c>
      <c r="K49" s="127" t="s">
        <v>57</v>
      </c>
      <c r="L49" s="141">
        <v>2065</v>
      </c>
      <c r="M49" s="141">
        <v>1872.5</v>
      </c>
      <c r="N49" s="132">
        <v>1836.79</v>
      </c>
      <c r="O49" s="158">
        <f>N49/L49*100</f>
        <v>88.948668280871672</v>
      </c>
      <c r="P49" s="158">
        <f>N49/M49*100</f>
        <v>98.092923898531367</v>
      </c>
    </row>
    <row r="50" spans="1:22" x14ac:dyDescent="0.25">
      <c r="A50" s="272">
        <v>10</v>
      </c>
      <c r="B50" s="272">
        <v>7</v>
      </c>
      <c r="C50" s="274" t="s">
        <v>8</v>
      </c>
      <c r="D50" s="272"/>
      <c r="E50" s="316" t="s">
        <v>9</v>
      </c>
      <c r="F50" s="120" t="s">
        <v>30</v>
      </c>
      <c r="G50" s="122"/>
      <c r="H50" s="118"/>
      <c r="I50" s="118"/>
      <c r="J50" s="127"/>
      <c r="K50" s="127"/>
      <c r="L50" s="140">
        <f t="shared" ref="L50:M50" si="48">L51</f>
        <v>0</v>
      </c>
      <c r="M50" s="140">
        <f t="shared" si="48"/>
        <v>0</v>
      </c>
      <c r="N50" s="22">
        <f t="shared" ref="N50:P50" si="49">N51</f>
        <v>0</v>
      </c>
      <c r="O50" s="22">
        <f t="shared" si="49"/>
        <v>0</v>
      </c>
      <c r="P50" s="22">
        <f t="shared" si="49"/>
        <v>0</v>
      </c>
    </row>
    <row r="51" spans="1:22" ht="48.75" customHeight="1" x14ac:dyDescent="0.25">
      <c r="A51" s="273"/>
      <c r="B51" s="273"/>
      <c r="C51" s="275"/>
      <c r="D51" s="273"/>
      <c r="E51" s="317"/>
      <c r="F51" s="120" t="s">
        <v>460</v>
      </c>
      <c r="G51" s="32" t="s">
        <v>93</v>
      </c>
      <c r="H51" s="122" t="s">
        <v>10</v>
      </c>
      <c r="I51" s="122" t="s">
        <v>3</v>
      </c>
      <c r="J51" s="127">
        <v>1070260620</v>
      </c>
      <c r="K51" s="127">
        <v>851</v>
      </c>
      <c r="L51" s="140">
        <f t="shared" ref="L51:M51" si="50">SUM(L52)</f>
        <v>0</v>
      </c>
      <c r="M51" s="140">
        <f t="shared" si="50"/>
        <v>0</v>
      </c>
      <c r="N51" s="22">
        <f t="shared" ref="N51:P51" si="51">SUM(N52)</f>
        <v>0</v>
      </c>
      <c r="O51" s="22">
        <f t="shared" si="51"/>
        <v>0</v>
      </c>
      <c r="P51" s="22">
        <f t="shared" si="51"/>
        <v>0</v>
      </c>
      <c r="V51" s="243"/>
    </row>
    <row r="52" spans="1:22" ht="68.25" customHeight="1" x14ac:dyDescent="0.25">
      <c r="A52" s="90">
        <v>10</v>
      </c>
      <c r="B52" s="90">
        <v>7</v>
      </c>
      <c r="C52" s="211" t="s">
        <v>8</v>
      </c>
      <c r="D52" s="90">
        <v>1</v>
      </c>
      <c r="E52" s="255" t="s">
        <v>481</v>
      </c>
      <c r="F52" s="210" t="s">
        <v>461</v>
      </c>
      <c r="G52" s="215" t="s">
        <v>93</v>
      </c>
      <c r="H52" s="211" t="s">
        <v>10</v>
      </c>
      <c r="I52" s="211" t="s">
        <v>3</v>
      </c>
      <c r="J52" s="212">
        <v>1070260620</v>
      </c>
      <c r="K52" s="212">
        <v>851</v>
      </c>
      <c r="L52" s="217"/>
      <c r="M52" s="217"/>
      <c r="N52" s="256"/>
      <c r="O52" s="256"/>
      <c r="P52" s="256"/>
    </row>
    <row r="53" spans="1:22" ht="23.25" customHeight="1" x14ac:dyDescent="0.25">
      <c r="A53" s="318">
        <v>10</v>
      </c>
      <c r="B53" s="318">
        <v>7</v>
      </c>
      <c r="C53" s="322" t="s">
        <v>6</v>
      </c>
      <c r="D53" s="318"/>
      <c r="E53" s="321" t="s">
        <v>5</v>
      </c>
      <c r="F53" s="210" t="s">
        <v>30</v>
      </c>
      <c r="G53" s="211"/>
      <c r="H53" s="211"/>
      <c r="I53" s="211"/>
      <c r="J53" s="212"/>
      <c r="K53" s="212"/>
      <c r="L53" s="213">
        <f t="shared" ref="L53:M53" si="52">L54</f>
        <v>400</v>
      </c>
      <c r="M53" s="213">
        <f t="shared" si="52"/>
        <v>186.768</v>
      </c>
      <c r="N53" s="214">
        <f t="shared" ref="N53:P53" si="53">N54</f>
        <v>182.476</v>
      </c>
      <c r="O53" s="214">
        <f t="shared" si="53"/>
        <v>45.62</v>
      </c>
      <c r="P53" s="214">
        <f t="shared" si="53"/>
        <v>97.7</v>
      </c>
    </row>
    <row r="54" spans="1:22" ht="63.75" x14ac:dyDescent="0.25">
      <c r="A54" s="273"/>
      <c r="B54" s="273"/>
      <c r="C54" s="275"/>
      <c r="D54" s="273"/>
      <c r="E54" s="300"/>
      <c r="F54" s="210" t="s">
        <v>462</v>
      </c>
      <c r="G54" s="215" t="s">
        <v>93</v>
      </c>
      <c r="H54" s="216" t="s">
        <v>10</v>
      </c>
      <c r="I54" s="216" t="s">
        <v>3</v>
      </c>
      <c r="J54" s="212" t="s">
        <v>463</v>
      </c>
      <c r="K54" s="212" t="s">
        <v>39</v>
      </c>
      <c r="L54" s="217">
        <v>400</v>
      </c>
      <c r="M54" s="217">
        <v>186.768</v>
      </c>
      <c r="N54" s="218">
        <v>182.476</v>
      </c>
      <c r="O54" s="219">
        <v>45.62</v>
      </c>
      <c r="P54" s="219">
        <v>97.7</v>
      </c>
    </row>
    <row r="55" spans="1:22" x14ac:dyDescent="0.25">
      <c r="A55" s="272">
        <v>10</v>
      </c>
      <c r="B55" s="272">
        <v>7</v>
      </c>
      <c r="C55" s="274" t="s">
        <v>3</v>
      </c>
      <c r="D55" s="272"/>
      <c r="E55" s="316" t="s">
        <v>4</v>
      </c>
      <c r="F55" s="120" t="s">
        <v>30</v>
      </c>
      <c r="G55" s="122"/>
      <c r="H55" s="118"/>
      <c r="I55" s="118"/>
      <c r="J55" s="127"/>
      <c r="K55" s="127"/>
      <c r="L55" s="140">
        <f t="shared" ref="L55:M55" si="54">L56</f>
        <v>100</v>
      </c>
      <c r="M55" s="140">
        <f t="shared" si="54"/>
        <v>150</v>
      </c>
      <c r="N55" s="131">
        <f t="shared" ref="N55:P55" si="55">N56</f>
        <v>150</v>
      </c>
      <c r="O55" s="12">
        <f t="shared" si="55"/>
        <v>150</v>
      </c>
      <c r="P55" s="12">
        <f t="shared" si="55"/>
        <v>100</v>
      </c>
    </row>
    <row r="56" spans="1:22" ht="89.25" x14ac:dyDescent="0.25">
      <c r="A56" s="273"/>
      <c r="B56" s="273"/>
      <c r="C56" s="275"/>
      <c r="D56" s="273"/>
      <c r="E56" s="317"/>
      <c r="F56" s="120" t="s">
        <v>464</v>
      </c>
      <c r="G56" s="127" t="s">
        <v>465</v>
      </c>
      <c r="H56" s="122" t="s">
        <v>10</v>
      </c>
      <c r="I56" s="122">
        <v>13</v>
      </c>
      <c r="J56" s="127">
        <v>1070462730</v>
      </c>
      <c r="K56" s="127">
        <v>244</v>
      </c>
      <c r="L56" s="140">
        <f t="shared" ref="L56:M56" si="56">SUM(L57:L58)</f>
        <v>100</v>
      </c>
      <c r="M56" s="140">
        <f t="shared" si="56"/>
        <v>150</v>
      </c>
      <c r="N56" s="133">
        <f t="shared" ref="N56" si="57">SUM(N57:N58)</f>
        <v>150</v>
      </c>
      <c r="O56" s="157">
        <f>N56/L56*100</f>
        <v>150</v>
      </c>
      <c r="P56" s="157">
        <v>100</v>
      </c>
    </row>
    <row r="57" spans="1:22" ht="51" x14ac:dyDescent="0.25">
      <c r="A57" s="272">
        <v>10</v>
      </c>
      <c r="B57" s="272">
        <v>7</v>
      </c>
      <c r="C57" s="274" t="s">
        <v>3</v>
      </c>
      <c r="D57" s="272">
        <v>1</v>
      </c>
      <c r="E57" s="316" t="s">
        <v>58</v>
      </c>
      <c r="F57" s="123" t="s">
        <v>466</v>
      </c>
      <c r="G57" s="32" t="s">
        <v>467</v>
      </c>
      <c r="H57" s="122" t="s">
        <v>10</v>
      </c>
      <c r="I57" s="122">
        <v>13</v>
      </c>
      <c r="J57" s="127">
        <v>1070462730</v>
      </c>
      <c r="K57" s="127" t="s">
        <v>468</v>
      </c>
      <c r="L57" s="141">
        <v>100</v>
      </c>
      <c r="M57" s="141">
        <v>70.3</v>
      </c>
      <c r="N57" s="132">
        <v>70.3</v>
      </c>
      <c r="O57" s="158">
        <v>70.3</v>
      </c>
      <c r="P57" s="158">
        <v>100</v>
      </c>
    </row>
    <row r="58" spans="1:22" ht="141.75" customHeight="1" x14ac:dyDescent="0.25">
      <c r="A58" s="273"/>
      <c r="B58" s="273"/>
      <c r="C58" s="275"/>
      <c r="D58" s="273"/>
      <c r="E58" s="317"/>
      <c r="F58" s="123" t="s">
        <v>469</v>
      </c>
      <c r="G58" s="127" t="s">
        <v>470</v>
      </c>
      <c r="H58" s="122" t="s">
        <v>10</v>
      </c>
      <c r="I58" s="122">
        <v>13</v>
      </c>
      <c r="J58" s="127">
        <v>1070462730</v>
      </c>
      <c r="K58" s="127" t="s">
        <v>77</v>
      </c>
      <c r="L58" s="141">
        <v>0</v>
      </c>
      <c r="M58" s="141">
        <v>79.7</v>
      </c>
      <c r="N58" s="134">
        <v>79.7</v>
      </c>
      <c r="O58" s="159">
        <v>0</v>
      </c>
      <c r="P58" s="159">
        <f>N58/M58*100</f>
        <v>100</v>
      </c>
    </row>
    <row r="59" spans="1:22" x14ac:dyDescent="0.25">
      <c r="A59" s="292">
        <v>10</v>
      </c>
      <c r="B59" s="292">
        <v>7</v>
      </c>
      <c r="C59" s="293" t="s">
        <v>13</v>
      </c>
      <c r="D59" s="292"/>
      <c r="E59" s="315" t="s">
        <v>74</v>
      </c>
      <c r="F59" s="210" t="s">
        <v>30</v>
      </c>
      <c r="G59" s="211"/>
      <c r="H59" s="216"/>
      <c r="I59" s="216"/>
      <c r="J59" s="212"/>
      <c r="K59" s="212"/>
      <c r="L59" s="213">
        <f t="shared" ref="L59:M59" si="58">L60</f>
        <v>19835</v>
      </c>
      <c r="M59" s="213">
        <f t="shared" si="58"/>
        <v>19150.723999999998</v>
      </c>
      <c r="N59" s="234">
        <f t="shared" ref="N59" si="59">N60</f>
        <v>18443.397000000001</v>
      </c>
      <c r="O59" s="214">
        <f>N59/L59*100</f>
        <v>92.984103856818763</v>
      </c>
      <c r="P59" s="214">
        <f>N59/M59*100</f>
        <v>96.306526061364579</v>
      </c>
    </row>
    <row r="60" spans="1:22" ht="127.5" x14ac:dyDescent="0.25">
      <c r="A60" s="292"/>
      <c r="B60" s="292"/>
      <c r="C60" s="293"/>
      <c r="D60" s="292"/>
      <c r="E60" s="315"/>
      <c r="F60" s="210" t="s">
        <v>471</v>
      </c>
      <c r="G60" s="215" t="s">
        <v>93</v>
      </c>
      <c r="H60" s="211" t="s">
        <v>10</v>
      </c>
      <c r="I60" s="211">
        <v>13</v>
      </c>
      <c r="J60" s="212" t="s">
        <v>73</v>
      </c>
      <c r="K60" s="212" t="s">
        <v>75</v>
      </c>
      <c r="L60" s="213">
        <f t="shared" ref="L60:M60" si="60">SUM(L61:L61)</f>
        <v>19835</v>
      </c>
      <c r="M60" s="213">
        <f t="shared" si="60"/>
        <v>19150.723999999998</v>
      </c>
      <c r="N60" s="234">
        <f t="shared" ref="N60" si="61">SUM(N61:N61)</f>
        <v>18443.397000000001</v>
      </c>
      <c r="O60" s="214">
        <f t="shared" ref="O60:O61" si="62">N60/L60*100</f>
        <v>92.984103856818763</v>
      </c>
      <c r="P60" s="214">
        <f t="shared" ref="P60:P61" si="63">N60/M60*100</f>
        <v>96.306526061364579</v>
      </c>
    </row>
    <row r="61" spans="1:22" ht="89.25" x14ac:dyDescent="0.25">
      <c r="A61" s="121">
        <v>10</v>
      </c>
      <c r="B61" s="121">
        <v>7</v>
      </c>
      <c r="C61" s="122" t="s">
        <v>13</v>
      </c>
      <c r="D61" s="121">
        <v>1</v>
      </c>
      <c r="E61" s="21" t="s">
        <v>472</v>
      </c>
      <c r="F61" s="120" t="s">
        <v>473</v>
      </c>
      <c r="G61" s="32" t="s">
        <v>93</v>
      </c>
      <c r="H61" s="122" t="s">
        <v>10</v>
      </c>
      <c r="I61" s="122">
        <v>13</v>
      </c>
      <c r="J61" s="127" t="s">
        <v>73</v>
      </c>
      <c r="K61" s="127" t="s">
        <v>76</v>
      </c>
      <c r="L61" s="141">
        <v>19835</v>
      </c>
      <c r="M61" s="141">
        <v>19150.723999999998</v>
      </c>
      <c r="N61" s="132">
        <v>18443.397000000001</v>
      </c>
      <c r="O61" s="12">
        <f t="shared" si="62"/>
        <v>92.984103856818763</v>
      </c>
      <c r="P61" s="12">
        <f t="shared" si="63"/>
        <v>96.306526061364579</v>
      </c>
    </row>
    <row r="62" spans="1:22" x14ac:dyDescent="0.25">
      <c r="A62" s="278">
        <v>10</v>
      </c>
      <c r="B62" s="278">
        <v>7</v>
      </c>
      <c r="C62" s="280" t="s">
        <v>89</v>
      </c>
      <c r="D62" s="282"/>
      <c r="E62" s="319" t="s">
        <v>96</v>
      </c>
      <c r="F62" s="5" t="s">
        <v>30</v>
      </c>
      <c r="G62" s="122"/>
      <c r="H62" s="122"/>
      <c r="I62" s="122"/>
      <c r="J62" s="127"/>
      <c r="K62" s="127"/>
      <c r="L62" s="139">
        <f t="shared" ref="L62:M62" si="64">L63</f>
        <v>17362.731</v>
      </c>
      <c r="M62" s="139">
        <f t="shared" si="64"/>
        <v>10546.668</v>
      </c>
      <c r="N62" s="135">
        <f t="shared" ref="N62:P62" si="65">N63</f>
        <v>10531.005999999999</v>
      </c>
      <c r="O62" s="28">
        <f t="shared" si="65"/>
        <v>60.74</v>
      </c>
      <c r="P62" s="28">
        <f t="shared" si="65"/>
        <v>99.85</v>
      </c>
    </row>
    <row r="63" spans="1:22" ht="89.25" x14ac:dyDescent="0.25">
      <c r="A63" s="279"/>
      <c r="B63" s="279"/>
      <c r="C63" s="281"/>
      <c r="D63" s="283"/>
      <c r="E63" s="320"/>
      <c r="F63" s="23" t="s">
        <v>474</v>
      </c>
      <c r="G63" s="32" t="s">
        <v>475</v>
      </c>
      <c r="H63" s="122"/>
      <c r="I63" s="122"/>
      <c r="J63" s="127"/>
      <c r="K63" s="127"/>
      <c r="L63" s="140">
        <f t="shared" ref="L63:M63" si="66">SUM(L64+L65)</f>
        <v>17362.731</v>
      </c>
      <c r="M63" s="140">
        <f t="shared" si="66"/>
        <v>10546.668</v>
      </c>
      <c r="N63" s="131">
        <f t="shared" ref="N63" si="67">SUM(N64+N65)</f>
        <v>10531.005999999999</v>
      </c>
      <c r="O63" s="156">
        <v>60.74</v>
      </c>
      <c r="P63" s="12">
        <v>99.85</v>
      </c>
    </row>
    <row r="64" spans="1:22" ht="89.25" x14ac:dyDescent="0.25">
      <c r="A64" s="121">
        <v>10</v>
      </c>
      <c r="B64" s="121">
        <v>7</v>
      </c>
      <c r="C64" s="122" t="s">
        <v>89</v>
      </c>
      <c r="D64" s="121">
        <v>1</v>
      </c>
      <c r="E64" s="123" t="s">
        <v>97</v>
      </c>
      <c r="F64" s="23" t="s">
        <v>474</v>
      </c>
      <c r="G64" s="32" t="s">
        <v>476</v>
      </c>
      <c r="H64" s="122" t="s">
        <v>10</v>
      </c>
      <c r="I64" s="122" t="s">
        <v>3</v>
      </c>
      <c r="J64" s="121" t="s">
        <v>477</v>
      </c>
      <c r="K64" s="25" t="s">
        <v>90</v>
      </c>
      <c r="L64" s="140">
        <v>15716</v>
      </c>
      <c r="M64" s="140">
        <v>9666.8230000000003</v>
      </c>
      <c r="N64" s="131">
        <v>9651.1610000000001</v>
      </c>
      <c r="O64" s="156">
        <v>61.51</v>
      </c>
      <c r="P64" s="12">
        <v>99.84</v>
      </c>
    </row>
    <row r="65" spans="1:16" ht="89.25" x14ac:dyDescent="0.25">
      <c r="A65" s="121">
        <v>10</v>
      </c>
      <c r="B65" s="121">
        <v>7</v>
      </c>
      <c r="C65" s="122" t="s">
        <v>89</v>
      </c>
      <c r="D65" s="121">
        <v>2</v>
      </c>
      <c r="E65" s="124" t="s">
        <v>91</v>
      </c>
      <c r="F65" s="23" t="s">
        <v>474</v>
      </c>
      <c r="G65" s="121">
        <v>639</v>
      </c>
      <c r="H65" s="122" t="s">
        <v>8</v>
      </c>
      <c r="I65" s="24" t="s">
        <v>6</v>
      </c>
      <c r="J65" s="26">
        <v>1070651180</v>
      </c>
      <c r="K65" s="25" t="s">
        <v>90</v>
      </c>
      <c r="L65" s="140">
        <v>1646.731</v>
      </c>
      <c r="M65" s="140">
        <v>879.84500000000003</v>
      </c>
      <c r="N65" s="131">
        <v>879.84500000000003</v>
      </c>
      <c r="O65" s="156">
        <v>53.43</v>
      </c>
      <c r="P65" s="156">
        <v>100</v>
      </c>
    </row>
    <row r="66" spans="1:16" x14ac:dyDescent="0.25">
      <c r="A66" s="278">
        <v>10</v>
      </c>
      <c r="B66" s="278">
        <v>8</v>
      </c>
      <c r="C66" s="280"/>
      <c r="D66" s="282"/>
      <c r="E66" s="284" t="s">
        <v>78</v>
      </c>
      <c r="F66" s="5" t="s">
        <v>30</v>
      </c>
      <c r="G66" s="122"/>
      <c r="H66" s="122"/>
      <c r="I66" s="122"/>
      <c r="J66" s="127"/>
      <c r="K66" s="127"/>
      <c r="L66" s="139">
        <f t="shared" ref="L66:M66" si="68">L67</f>
        <v>24782</v>
      </c>
      <c r="M66" s="139">
        <f t="shared" si="68"/>
        <v>26105.802</v>
      </c>
      <c r="N66" s="135">
        <f t="shared" ref="N66:P66" si="69">N67</f>
        <v>25998.949000000001</v>
      </c>
      <c r="O66" s="28">
        <f t="shared" si="69"/>
        <v>104.9106165765475</v>
      </c>
      <c r="P66" s="28">
        <f t="shared" si="69"/>
        <v>99.590692521149137</v>
      </c>
    </row>
    <row r="67" spans="1:16" ht="38.25" x14ac:dyDescent="0.25">
      <c r="A67" s="279"/>
      <c r="B67" s="279"/>
      <c r="C67" s="281"/>
      <c r="D67" s="283"/>
      <c r="E67" s="285"/>
      <c r="F67" s="23" t="s">
        <v>460</v>
      </c>
      <c r="G67" s="32" t="s">
        <v>93</v>
      </c>
      <c r="H67" s="122"/>
      <c r="I67" s="122"/>
      <c r="J67" s="127"/>
      <c r="K67" s="127"/>
      <c r="L67" s="140">
        <f t="shared" ref="L67:M67" si="70">L68+L73+L76+L78+L82</f>
        <v>24782</v>
      </c>
      <c r="M67" s="140">
        <f t="shared" si="70"/>
        <v>26105.802</v>
      </c>
      <c r="N67" s="131">
        <f t="shared" ref="N67:P67" si="71">N68+N73+N76+N78+N82</f>
        <v>25998.949000000001</v>
      </c>
      <c r="O67" s="27">
        <f t="shared" si="71"/>
        <v>104.9106165765475</v>
      </c>
      <c r="P67" s="27">
        <f t="shared" si="71"/>
        <v>99.590692521149137</v>
      </c>
    </row>
    <row r="68" spans="1:16" x14ac:dyDescent="0.25">
      <c r="A68" s="272">
        <v>10</v>
      </c>
      <c r="B68" s="272">
        <v>8</v>
      </c>
      <c r="C68" s="274" t="s">
        <v>10</v>
      </c>
      <c r="D68" s="272"/>
      <c r="E68" s="276" t="s">
        <v>78</v>
      </c>
      <c r="F68" s="120" t="s">
        <v>30</v>
      </c>
      <c r="G68" s="122"/>
      <c r="H68" s="118"/>
      <c r="I68" s="118"/>
      <c r="J68" s="127"/>
      <c r="K68" s="127"/>
      <c r="L68" s="140">
        <f t="shared" ref="L68:M69" si="72">L69</f>
        <v>24782</v>
      </c>
      <c r="M68" s="140">
        <f t="shared" si="72"/>
        <v>26105.802</v>
      </c>
      <c r="N68" s="131">
        <f t="shared" ref="N68:P68" si="73">N69</f>
        <v>25998.949000000001</v>
      </c>
      <c r="O68" s="12">
        <f t="shared" si="73"/>
        <v>104.9106165765475</v>
      </c>
      <c r="P68" s="12">
        <f t="shared" si="73"/>
        <v>99.590692521149137</v>
      </c>
    </row>
    <row r="69" spans="1:16" ht="63.75" x14ac:dyDescent="0.25">
      <c r="A69" s="273"/>
      <c r="B69" s="273"/>
      <c r="C69" s="275"/>
      <c r="D69" s="273"/>
      <c r="E69" s="277"/>
      <c r="F69" s="23" t="s">
        <v>460</v>
      </c>
      <c r="G69" s="32" t="s">
        <v>93</v>
      </c>
      <c r="H69" s="122" t="s">
        <v>10</v>
      </c>
      <c r="I69" s="24">
        <v>13</v>
      </c>
      <c r="J69" s="26" t="s">
        <v>478</v>
      </c>
      <c r="K69" s="25" t="s">
        <v>79</v>
      </c>
      <c r="L69" s="140">
        <f t="shared" si="72"/>
        <v>24782</v>
      </c>
      <c r="M69" s="140">
        <f t="shared" si="72"/>
        <v>26105.802</v>
      </c>
      <c r="N69" s="131">
        <f t="shared" ref="N69:P69" si="74">N70</f>
        <v>25998.949000000001</v>
      </c>
      <c r="O69" s="12">
        <f t="shared" si="74"/>
        <v>104.9106165765475</v>
      </c>
      <c r="P69" s="12">
        <f t="shared" si="74"/>
        <v>99.590692521149137</v>
      </c>
    </row>
    <row r="70" spans="1:16" ht="63.75" x14ac:dyDescent="0.25">
      <c r="A70" s="121">
        <v>10</v>
      </c>
      <c r="B70" s="121">
        <v>8</v>
      </c>
      <c r="C70" s="122" t="s">
        <v>10</v>
      </c>
      <c r="D70" s="121">
        <v>1</v>
      </c>
      <c r="E70" s="123" t="s">
        <v>479</v>
      </c>
      <c r="F70" s="23" t="s">
        <v>460</v>
      </c>
      <c r="G70" s="32" t="s">
        <v>93</v>
      </c>
      <c r="H70" s="122" t="s">
        <v>10</v>
      </c>
      <c r="I70" s="121">
        <v>13</v>
      </c>
      <c r="J70" s="121" t="s">
        <v>480</v>
      </c>
      <c r="K70" s="123" t="s">
        <v>79</v>
      </c>
      <c r="L70" s="140">
        <v>24782</v>
      </c>
      <c r="M70" s="140">
        <v>26105.802</v>
      </c>
      <c r="N70" s="131">
        <v>25998.949000000001</v>
      </c>
      <c r="O70" s="12">
        <f>N70/L70*100</f>
        <v>104.9106165765475</v>
      </c>
      <c r="P70" s="12">
        <f>N70/M70*100</f>
        <v>99.590692521149137</v>
      </c>
    </row>
    <row r="71" spans="1:16" ht="15" customHeight="1" x14ac:dyDescent="0.25">
      <c r="L71" s="33"/>
    </row>
    <row r="72" spans="1:16" x14ac:dyDescent="0.25">
      <c r="L72" s="33"/>
    </row>
  </sheetData>
  <mergeCells count="140">
    <mergeCell ref="A62:A63"/>
    <mergeCell ref="B62:B63"/>
    <mergeCell ref="C62:C63"/>
    <mergeCell ref="D62:D63"/>
    <mergeCell ref="E62:E63"/>
    <mergeCell ref="D53:D54"/>
    <mergeCell ref="E53:E54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C53:C54"/>
    <mergeCell ref="L1:P1"/>
    <mergeCell ref="A59:A60"/>
    <mergeCell ref="B59:B60"/>
    <mergeCell ref="C59:C60"/>
    <mergeCell ref="D59:D60"/>
    <mergeCell ref="E59:E60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0:A51"/>
    <mergeCell ref="B50:B51"/>
    <mergeCell ref="C50:C51"/>
    <mergeCell ref="D50:D51"/>
    <mergeCell ref="E50:E51"/>
    <mergeCell ref="A53:A54"/>
    <mergeCell ref="B53:B54"/>
    <mergeCell ref="P38:P39"/>
    <mergeCell ref="A40:A41"/>
    <mergeCell ref="B40:B41"/>
    <mergeCell ref="C40:C41"/>
    <mergeCell ref="D40:D41"/>
    <mergeCell ref="E40:E41"/>
    <mergeCell ref="L38:L39"/>
    <mergeCell ref="M38:M39"/>
    <mergeCell ref="N38:N39"/>
    <mergeCell ref="H38:H39"/>
    <mergeCell ref="I38:I39"/>
    <mergeCell ref="J38:J39"/>
    <mergeCell ref="K38:K39"/>
    <mergeCell ref="A37:A39"/>
    <mergeCell ref="B37:B39"/>
    <mergeCell ref="C37:C39"/>
    <mergeCell ref="D37:D39"/>
    <mergeCell ref="E37:E39"/>
    <mergeCell ref="G38:G39"/>
    <mergeCell ref="O38:O39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7:A28"/>
    <mergeCell ref="B27:B28"/>
    <mergeCell ref="C27:C28"/>
    <mergeCell ref="D27:D28"/>
    <mergeCell ref="E27:E28"/>
    <mergeCell ref="A31:A32"/>
    <mergeCell ref="B31:B32"/>
    <mergeCell ref="C31:C32"/>
    <mergeCell ref="D31:D32"/>
    <mergeCell ref="E31:E32"/>
    <mergeCell ref="A21:A22"/>
    <mergeCell ref="B21:B22"/>
    <mergeCell ref="C21:C22"/>
    <mergeCell ref="D21:D22"/>
    <mergeCell ref="E21:E22"/>
    <mergeCell ref="A25:A26"/>
    <mergeCell ref="B25:B26"/>
    <mergeCell ref="C25:C26"/>
    <mergeCell ref="D25:D26"/>
    <mergeCell ref="E25:E26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3:D3"/>
    <mergeCell ref="E3:E5"/>
    <mergeCell ref="F3:F5"/>
    <mergeCell ref="G3:K3"/>
    <mergeCell ref="L3:P3"/>
    <mergeCell ref="A6:A7"/>
    <mergeCell ref="B6:B7"/>
    <mergeCell ref="C6:C7"/>
    <mergeCell ref="D6:D7"/>
    <mergeCell ref="E6:E7"/>
    <mergeCell ref="L4:N4"/>
    <mergeCell ref="O4:P4"/>
    <mergeCell ref="A4:D4"/>
    <mergeCell ref="G4:K4"/>
    <mergeCell ref="A68:A69"/>
    <mergeCell ref="B68:B69"/>
    <mergeCell ref="C68:C69"/>
    <mergeCell ref="D68:D69"/>
    <mergeCell ref="E68:E69"/>
    <mergeCell ref="A66:A67"/>
    <mergeCell ref="B66:B67"/>
    <mergeCell ref="C66:C67"/>
    <mergeCell ref="D66:D67"/>
    <mergeCell ref="E66:E67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opLeftCell="A4" workbookViewId="0">
      <pane ySplit="2" topLeftCell="A54" activePane="bottomLeft" state="frozen"/>
      <selection activeCell="A4" sqref="A4"/>
      <selection pane="bottomLeft" activeCell="A56" sqref="A56:G63"/>
    </sheetView>
  </sheetViews>
  <sheetFormatPr defaultRowHeight="15" x14ac:dyDescent="0.25"/>
  <cols>
    <col min="1" max="1" width="5.7109375" customWidth="1"/>
    <col min="2" max="2" width="8" customWidth="1"/>
    <col min="3" max="3" width="24.28515625" customWidth="1"/>
    <col min="4" max="4" width="24.7109375" customWidth="1"/>
    <col min="5" max="5" width="15" customWidth="1"/>
    <col min="6" max="6" width="16.140625" customWidth="1"/>
    <col min="7" max="7" width="25.85546875" customWidth="1"/>
  </cols>
  <sheetData>
    <row r="1" spans="1:8" ht="30.75" customHeight="1" x14ac:dyDescent="0.25">
      <c r="A1" s="13"/>
      <c r="B1" s="13"/>
      <c r="C1" s="13"/>
      <c r="D1" s="13"/>
      <c r="E1" s="324"/>
      <c r="F1" s="324"/>
      <c r="G1" s="324"/>
    </row>
    <row r="2" spans="1:8" x14ac:dyDescent="0.25">
      <c r="A2" s="13"/>
      <c r="B2" s="13"/>
      <c r="C2" s="13"/>
      <c r="D2" s="13"/>
      <c r="E2" s="13"/>
      <c r="F2" s="13"/>
      <c r="G2" s="13"/>
    </row>
    <row r="3" spans="1:8" ht="31.5" customHeight="1" x14ac:dyDescent="0.25">
      <c r="A3" s="325" t="s">
        <v>0</v>
      </c>
      <c r="B3" s="326"/>
      <c r="C3" s="331" t="s">
        <v>59</v>
      </c>
      <c r="D3" s="332" t="s">
        <v>60</v>
      </c>
      <c r="E3" s="335"/>
      <c r="F3" s="335"/>
      <c r="G3" s="335"/>
    </row>
    <row r="4" spans="1:8" ht="15" customHeight="1" x14ac:dyDescent="0.25">
      <c r="A4" s="327"/>
      <c r="B4" s="328"/>
      <c r="C4" s="331"/>
      <c r="D4" s="333"/>
      <c r="E4" s="346" t="s">
        <v>106</v>
      </c>
      <c r="F4" s="347"/>
      <c r="G4" s="348" t="s">
        <v>107</v>
      </c>
    </row>
    <row r="5" spans="1:8" ht="64.5" customHeight="1" x14ac:dyDescent="0.25">
      <c r="A5" s="329"/>
      <c r="B5" s="330"/>
      <c r="C5" s="331"/>
      <c r="D5" s="333"/>
      <c r="E5" s="348" t="s">
        <v>108</v>
      </c>
      <c r="F5" s="348" t="s">
        <v>109</v>
      </c>
      <c r="G5" s="350"/>
    </row>
    <row r="6" spans="1:8" x14ac:dyDescent="0.25">
      <c r="A6" s="36" t="s">
        <v>1</v>
      </c>
      <c r="B6" s="37" t="s">
        <v>2</v>
      </c>
      <c r="C6" s="331"/>
      <c r="D6" s="334"/>
      <c r="E6" s="349"/>
      <c r="F6" s="349"/>
      <c r="G6" s="349"/>
    </row>
    <row r="7" spans="1:8" ht="15" customHeight="1" x14ac:dyDescent="0.25">
      <c r="A7" s="336">
        <v>10</v>
      </c>
      <c r="B7" s="338"/>
      <c r="C7" s="340" t="s">
        <v>86</v>
      </c>
      <c r="D7" s="142" t="s">
        <v>30</v>
      </c>
      <c r="E7" s="139">
        <f t="shared" ref="E7" si="0">E8</f>
        <v>101186.02100000001</v>
      </c>
      <c r="F7" s="150">
        <f t="shared" ref="F7" si="1">F8</f>
        <v>99677.676000000021</v>
      </c>
      <c r="G7" s="14">
        <f>F7/E7*100</f>
        <v>98.509334604628847</v>
      </c>
    </row>
    <row r="8" spans="1:8" ht="25.5" x14ac:dyDescent="0.25">
      <c r="A8" s="336"/>
      <c r="B8" s="338"/>
      <c r="C8" s="340"/>
      <c r="D8" s="143" t="s">
        <v>61</v>
      </c>
      <c r="E8" s="140">
        <f t="shared" ref="E8" si="2">SUM(E10:E13)</f>
        <v>101186.02100000001</v>
      </c>
      <c r="F8" s="151">
        <f t="shared" ref="F8" si="3">SUM(F10:F13)</f>
        <v>99677.676000000021</v>
      </c>
      <c r="G8" s="14">
        <f t="shared" ref="G8:G13" si="4">F8/E8*100</f>
        <v>98.509334604628847</v>
      </c>
    </row>
    <row r="9" spans="1:8" x14ac:dyDescent="0.25">
      <c r="A9" s="336"/>
      <c r="B9" s="338"/>
      <c r="C9" s="340"/>
      <c r="D9" s="143" t="s">
        <v>62</v>
      </c>
      <c r="E9" s="147"/>
      <c r="F9" s="152"/>
      <c r="G9" s="14"/>
    </row>
    <row r="10" spans="1:8" ht="38.25" x14ac:dyDescent="0.25">
      <c r="A10" s="336"/>
      <c r="B10" s="338"/>
      <c r="C10" s="340"/>
      <c r="D10" s="143" t="s">
        <v>63</v>
      </c>
      <c r="E10" s="140">
        <f t="shared" ref="E10" si="5">E17+E24+E31+E38+E45+E52+E59+E64</f>
        <v>97401.975999999995</v>
      </c>
      <c r="F10" s="151">
        <f>SUM(F17,F24,F31,F38,F45,F52,F59,F67)</f>
        <v>96131.295000000013</v>
      </c>
      <c r="G10" s="14">
        <f t="shared" si="4"/>
        <v>98.695425850498168</v>
      </c>
    </row>
    <row r="11" spans="1:8" ht="25.5" x14ac:dyDescent="0.25">
      <c r="A11" s="336"/>
      <c r="B11" s="338"/>
      <c r="C11" s="340"/>
      <c r="D11" s="143" t="s">
        <v>64</v>
      </c>
      <c r="E11" s="140">
        <f t="shared" ref="E11" si="6">E18+E25+E39+E46+E53+E60</f>
        <v>0</v>
      </c>
      <c r="F11" s="153"/>
      <c r="G11" s="14"/>
    </row>
    <row r="12" spans="1:8" s="29" customFormat="1" ht="25.5" x14ac:dyDescent="0.25">
      <c r="A12" s="336"/>
      <c r="B12" s="338"/>
      <c r="C12" s="340"/>
      <c r="D12" s="144" t="s">
        <v>65</v>
      </c>
      <c r="E12" s="140">
        <f>E19+E26+E33+E40+E46+E54+E61+E69</f>
        <v>2397.4449999999997</v>
      </c>
      <c r="F12" s="153">
        <f>SUM(F19,F26,F33,F40,F54,F61,F69)</f>
        <v>2159.7809999999999</v>
      </c>
      <c r="G12" s="14">
        <f t="shared" si="4"/>
        <v>90.086779884418632</v>
      </c>
      <c r="H12" s="30"/>
    </row>
    <row r="13" spans="1:8" s="29" customFormat="1" ht="27" customHeight="1" x14ac:dyDescent="0.25">
      <c r="A13" s="337"/>
      <c r="B13" s="339"/>
      <c r="C13" s="341"/>
      <c r="D13" s="257" t="s">
        <v>88</v>
      </c>
      <c r="E13" s="245">
        <f>E47+E62</f>
        <v>1386.6</v>
      </c>
      <c r="F13" s="258">
        <v>1386.6</v>
      </c>
      <c r="G13" s="259">
        <f t="shared" si="4"/>
        <v>100</v>
      </c>
    </row>
    <row r="14" spans="1:8" ht="15" customHeight="1" x14ac:dyDescent="0.25">
      <c r="A14" s="342">
        <v>10</v>
      </c>
      <c r="B14" s="342">
        <v>1</v>
      </c>
      <c r="C14" s="343" t="s">
        <v>85</v>
      </c>
      <c r="D14" s="220" t="s">
        <v>30</v>
      </c>
      <c r="E14" s="236">
        <f t="shared" ref="E14" si="7">E15</f>
        <v>0</v>
      </c>
      <c r="F14" s="260">
        <f t="shared" ref="F14:G14" si="8">F15</f>
        <v>0</v>
      </c>
      <c r="G14" s="260">
        <f t="shared" si="8"/>
        <v>0</v>
      </c>
    </row>
    <row r="15" spans="1:8" ht="25.5" x14ac:dyDescent="0.25">
      <c r="A15" s="342"/>
      <c r="B15" s="342"/>
      <c r="C15" s="344"/>
      <c r="D15" s="223" t="s">
        <v>61</v>
      </c>
      <c r="E15" s="217">
        <f t="shared" ref="E15" si="9">SUM(E17:E20)</f>
        <v>0</v>
      </c>
      <c r="F15" s="225">
        <f t="shared" ref="F15:G15" si="10">SUM(F17:F20)</f>
        <v>0</v>
      </c>
      <c r="G15" s="225">
        <f t="shared" si="10"/>
        <v>0</v>
      </c>
    </row>
    <row r="16" spans="1:8" x14ac:dyDescent="0.25">
      <c r="A16" s="342"/>
      <c r="B16" s="342"/>
      <c r="C16" s="344"/>
      <c r="D16" s="223" t="s">
        <v>62</v>
      </c>
      <c r="E16" s="237"/>
      <c r="F16" s="261"/>
      <c r="G16" s="261"/>
    </row>
    <row r="17" spans="1:8" ht="38.25" x14ac:dyDescent="0.25">
      <c r="A17" s="342"/>
      <c r="B17" s="342"/>
      <c r="C17" s="344"/>
      <c r="D17" s="223" t="s">
        <v>63</v>
      </c>
      <c r="E17" s="217"/>
      <c r="F17" s="225"/>
      <c r="G17" s="225"/>
    </row>
    <row r="18" spans="1:8" ht="25.5" x14ac:dyDescent="0.25">
      <c r="A18" s="342"/>
      <c r="B18" s="342"/>
      <c r="C18" s="344"/>
      <c r="D18" s="223" t="s">
        <v>64</v>
      </c>
      <c r="E18" s="217"/>
      <c r="F18" s="225"/>
      <c r="G18" s="225"/>
    </row>
    <row r="19" spans="1:8" ht="33.75" customHeight="1" x14ac:dyDescent="0.25">
      <c r="A19" s="342"/>
      <c r="B19" s="342"/>
      <c r="C19" s="344"/>
      <c r="D19" s="226" t="s">
        <v>65</v>
      </c>
      <c r="E19" s="237"/>
      <c r="F19" s="261"/>
      <c r="G19" s="261"/>
    </row>
    <row r="20" spans="1:8" ht="27" customHeight="1" x14ac:dyDescent="0.25">
      <c r="A20" s="342"/>
      <c r="B20" s="342"/>
      <c r="C20" s="344"/>
      <c r="D20" s="223" t="s">
        <v>66</v>
      </c>
      <c r="E20" s="237"/>
      <c r="F20" s="261"/>
      <c r="G20" s="261"/>
    </row>
    <row r="21" spans="1:8" ht="15" customHeight="1" x14ac:dyDescent="0.25">
      <c r="A21" s="342">
        <v>10</v>
      </c>
      <c r="B21" s="342">
        <v>2</v>
      </c>
      <c r="C21" s="343" t="s">
        <v>84</v>
      </c>
      <c r="D21" s="220" t="s">
        <v>30</v>
      </c>
      <c r="E21" s="221">
        <f t="shared" ref="E21" si="11">E22</f>
        <v>0</v>
      </c>
      <c r="F21" s="222">
        <f t="shared" ref="F21:G21" si="12">F22</f>
        <v>0</v>
      </c>
      <c r="G21" s="222">
        <f t="shared" si="12"/>
        <v>0</v>
      </c>
    </row>
    <row r="22" spans="1:8" ht="25.5" x14ac:dyDescent="0.25">
      <c r="A22" s="342"/>
      <c r="B22" s="342"/>
      <c r="C22" s="344"/>
      <c r="D22" s="223" t="s">
        <v>61</v>
      </c>
      <c r="E22" s="213">
        <f t="shared" ref="E22" si="13">SUM(E24:E27)</f>
        <v>0</v>
      </c>
      <c r="F22" s="224">
        <f t="shared" ref="F22:G22" si="14">SUM(F24:F27)</f>
        <v>0</v>
      </c>
      <c r="G22" s="224">
        <f t="shared" si="14"/>
        <v>0</v>
      </c>
    </row>
    <row r="23" spans="1:8" x14ac:dyDescent="0.25">
      <c r="A23" s="342"/>
      <c r="B23" s="342"/>
      <c r="C23" s="344"/>
      <c r="D23" s="223" t="s">
        <v>62</v>
      </c>
      <c r="E23" s="217"/>
      <c r="F23" s="225"/>
      <c r="G23" s="225"/>
    </row>
    <row r="24" spans="1:8" ht="38.25" x14ac:dyDescent="0.25">
      <c r="A24" s="342"/>
      <c r="B24" s="342"/>
      <c r="C24" s="344"/>
      <c r="D24" s="223" t="s">
        <v>63</v>
      </c>
      <c r="E24" s="217"/>
      <c r="F24" s="225"/>
      <c r="G24" s="225"/>
    </row>
    <row r="25" spans="1:8" ht="25.5" x14ac:dyDescent="0.25">
      <c r="A25" s="342"/>
      <c r="B25" s="342"/>
      <c r="C25" s="344"/>
      <c r="D25" s="223" t="s">
        <v>64</v>
      </c>
      <c r="E25" s="217"/>
      <c r="F25" s="225"/>
      <c r="G25" s="225"/>
    </row>
    <row r="26" spans="1:8" ht="25.5" x14ac:dyDescent="0.25">
      <c r="A26" s="342"/>
      <c r="B26" s="342"/>
      <c r="C26" s="344"/>
      <c r="D26" s="226" t="s">
        <v>65</v>
      </c>
      <c r="E26" s="217"/>
      <c r="F26" s="225"/>
      <c r="G26" s="225"/>
    </row>
    <row r="27" spans="1:8" x14ac:dyDescent="0.25">
      <c r="A27" s="339"/>
      <c r="B27" s="339"/>
      <c r="C27" s="341"/>
      <c r="D27" s="227" t="s">
        <v>66</v>
      </c>
      <c r="E27" s="228"/>
      <c r="F27" s="15"/>
      <c r="G27" s="15"/>
    </row>
    <row r="28" spans="1:8" ht="15" customHeight="1" x14ac:dyDescent="0.25">
      <c r="A28" s="338">
        <v>10</v>
      </c>
      <c r="B28" s="338">
        <v>3</v>
      </c>
      <c r="C28" s="345" t="s">
        <v>83</v>
      </c>
      <c r="D28" s="142" t="s">
        <v>30</v>
      </c>
      <c r="E28" s="139">
        <f t="shared" ref="E28" si="15">E29</f>
        <v>0</v>
      </c>
      <c r="F28" s="18">
        <f t="shared" ref="F28:G28" si="16">F29</f>
        <v>0</v>
      </c>
      <c r="G28" s="18">
        <f t="shared" si="16"/>
        <v>0</v>
      </c>
    </row>
    <row r="29" spans="1:8" ht="25.5" x14ac:dyDescent="0.25">
      <c r="A29" s="338"/>
      <c r="B29" s="338"/>
      <c r="C29" s="340"/>
      <c r="D29" s="143" t="s">
        <v>61</v>
      </c>
      <c r="E29" s="140">
        <f t="shared" ref="E29" si="17">SUM(E31:E34)</f>
        <v>0</v>
      </c>
      <c r="F29" s="19">
        <f t="shared" ref="F29:G29" si="18">SUM(F31:F34)</f>
        <v>0</v>
      </c>
      <c r="G29" s="19">
        <f t="shared" si="18"/>
        <v>0</v>
      </c>
    </row>
    <row r="30" spans="1:8" x14ac:dyDescent="0.25">
      <c r="A30" s="338"/>
      <c r="B30" s="338"/>
      <c r="C30" s="340"/>
      <c r="D30" s="146" t="s">
        <v>62</v>
      </c>
      <c r="E30" s="148"/>
      <c r="F30" s="20"/>
      <c r="G30" s="20"/>
      <c r="H30" s="3"/>
    </row>
    <row r="31" spans="1:8" ht="38.25" x14ac:dyDescent="0.25">
      <c r="A31" s="338"/>
      <c r="B31" s="338"/>
      <c r="C31" s="340"/>
      <c r="D31" s="143" t="s">
        <v>63</v>
      </c>
      <c r="E31" s="140">
        <v>0</v>
      </c>
      <c r="F31" s="4">
        <v>0</v>
      </c>
      <c r="G31" s="4">
        <v>0</v>
      </c>
      <c r="H31" s="3"/>
    </row>
    <row r="32" spans="1:8" ht="25.5" x14ac:dyDescent="0.25">
      <c r="A32" s="338"/>
      <c r="B32" s="338"/>
      <c r="C32" s="340"/>
      <c r="D32" s="143" t="s">
        <v>64</v>
      </c>
      <c r="E32" s="149"/>
      <c r="F32" s="20"/>
      <c r="G32" s="20"/>
      <c r="H32" s="3"/>
    </row>
    <row r="33" spans="1:8" ht="25.5" x14ac:dyDescent="0.25">
      <c r="A33" s="338"/>
      <c r="B33" s="338"/>
      <c r="C33" s="340"/>
      <c r="D33" s="145" t="s">
        <v>65</v>
      </c>
      <c r="E33" s="149"/>
      <c r="F33" s="20"/>
      <c r="G33" s="20"/>
      <c r="H33" s="3"/>
    </row>
    <row r="34" spans="1:8" x14ac:dyDescent="0.25">
      <c r="A34" s="338"/>
      <c r="B34" s="338"/>
      <c r="C34" s="340"/>
      <c r="D34" s="143" t="s">
        <v>66</v>
      </c>
      <c r="E34" s="149"/>
      <c r="F34" s="20"/>
      <c r="G34" s="20"/>
      <c r="H34" s="3"/>
    </row>
    <row r="35" spans="1:8" x14ac:dyDescent="0.25">
      <c r="A35" s="298">
        <v>10</v>
      </c>
      <c r="B35" s="298">
        <v>4</v>
      </c>
      <c r="C35" s="343" t="s">
        <v>41</v>
      </c>
      <c r="D35" s="229" t="s">
        <v>30</v>
      </c>
      <c r="E35" s="221">
        <f t="shared" ref="E35" si="19">E36</f>
        <v>2641.614</v>
      </c>
      <c r="F35" s="230">
        <f t="shared" ref="F35" si="20">F36</f>
        <v>2402.6759999999999</v>
      </c>
      <c r="G35" s="222">
        <f>F35/E35*100</f>
        <v>90.954848058800408</v>
      </c>
      <c r="H35" s="3"/>
    </row>
    <row r="36" spans="1:8" ht="33" customHeight="1" x14ac:dyDescent="0.25">
      <c r="A36" s="298"/>
      <c r="B36" s="298"/>
      <c r="C36" s="343"/>
      <c r="D36" s="223" t="s">
        <v>61</v>
      </c>
      <c r="E36" s="213">
        <f t="shared" ref="E36" si="21">SUM(E38:E41)</f>
        <v>2641.614</v>
      </c>
      <c r="F36" s="231">
        <f t="shared" ref="F36" si="22">SUM(F38:F41)</f>
        <v>2402.6759999999999</v>
      </c>
      <c r="G36" s="222">
        <f t="shared" ref="G36:G40" si="23">F36/E36*100</f>
        <v>90.954848058800408</v>
      </c>
      <c r="H36" s="3"/>
    </row>
    <row r="37" spans="1:8" ht="24.75" customHeight="1" x14ac:dyDescent="0.25">
      <c r="A37" s="298"/>
      <c r="B37" s="298"/>
      <c r="C37" s="343"/>
      <c r="D37" s="223" t="s">
        <v>62</v>
      </c>
      <c r="E37" s="232"/>
      <c r="F37" s="233"/>
      <c r="G37" s="222"/>
      <c r="H37" s="3"/>
    </row>
    <row r="38" spans="1:8" ht="46.5" customHeight="1" x14ac:dyDescent="0.25">
      <c r="A38" s="298"/>
      <c r="B38" s="298"/>
      <c r="C38" s="343"/>
      <c r="D38" s="223" t="s">
        <v>63</v>
      </c>
      <c r="E38" s="213">
        <v>1733.7</v>
      </c>
      <c r="F38" s="234">
        <v>1703.076</v>
      </c>
      <c r="G38" s="222">
        <f t="shared" si="23"/>
        <v>98.233604429832141</v>
      </c>
      <c r="H38" s="3"/>
    </row>
    <row r="39" spans="1:8" ht="46.5" customHeight="1" x14ac:dyDescent="0.25">
      <c r="A39" s="298"/>
      <c r="B39" s="298"/>
      <c r="C39" s="343"/>
      <c r="D39" s="223" t="s">
        <v>64</v>
      </c>
      <c r="E39" s="213"/>
      <c r="F39" s="231"/>
      <c r="G39" s="222"/>
      <c r="H39" s="3"/>
    </row>
    <row r="40" spans="1:8" ht="25.5" x14ac:dyDescent="0.25">
      <c r="A40" s="298"/>
      <c r="B40" s="298"/>
      <c r="C40" s="343"/>
      <c r="D40" s="226" t="s">
        <v>65</v>
      </c>
      <c r="E40" s="213">
        <v>907.91399999999999</v>
      </c>
      <c r="F40" s="234">
        <v>699.6</v>
      </c>
      <c r="G40" s="222">
        <f t="shared" si="23"/>
        <v>77.055756382212408</v>
      </c>
      <c r="H40" s="3"/>
    </row>
    <row r="41" spans="1:8" x14ac:dyDescent="0.25">
      <c r="A41" s="298"/>
      <c r="B41" s="298"/>
      <c r="C41" s="343"/>
      <c r="D41" s="223" t="s">
        <v>66</v>
      </c>
      <c r="E41" s="232"/>
      <c r="F41" s="235"/>
      <c r="G41" s="235"/>
      <c r="H41" s="3"/>
    </row>
    <row r="42" spans="1:8" ht="15" customHeight="1" x14ac:dyDescent="0.25">
      <c r="A42" s="342">
        <v>10</v>
      </c>
      <c r="B42" s="342" t="s">
        <v>67</v>
      </c>
      <c r="C42" s="343" t="s">
        <v>482</v>
      </c>
      <c r="D42" s="220" t="s">
        <v>30</v>
      </c>
      <c r="E42" s="221">
        <f t="shared" ref="E42" si="24">E43</f>
        <v>1386.6</v>
      </c>
      <c r="F42" s="230">
        <f t="shared" ref="F42" si="25">F43</f>
        <v>1386.6</v>
      </c>
      <c r="G42" s="222">
        <f>F42/E42*100</f>
        <v>100</v>
      </c>
    </row>
    <row r="43" spans="1:8" ht="25.5" x14ac:dyDescent="0.25">
      <c r="A43" s="342"/>
      <c r="B43" s="342"/>
      <c r="C43" s="344"/>
      <c r="D43" s="223" t="s">
        <v>68</v>
      </c>
      <c r="E43" s="213">
        <f t="shared" ref="E43" si="26">SUM(E45:E48)</f>
        <v>1386.6</v>
      </c>
      <c r="F43" s="231">
        <f t="shared" ref="F43" si="27">SUM(F45:F48)</f>
        <v>1386.6</v>
      </c>
      <c r="G43" s="222">
        <f t="shared" ref="G43:G52" si="28">F43/E43*100</f>
        <v>100</v>
      </c>
    </row>
    <row r="44" spans="1:8" x14ac:dyDescent="0.25">
      <c r="A44" s="342"/>
      <c r="B44" s="342"/>
      <c r="C44" s="344"/>
      <c r="D44" s="223" t="s">
        <v>62</v>
      </c>
      <c r="E44" s="217"/>
      <c r="F44" s="238"/>
      <c r="G44" s="222"/>
    </row>
    <row r="45" spans="1:8" ht="38.25" x14ac:dyDescent="0.25">
      <c r="A45" s="342"/>
      <c r="B45" s="342"/>
      <c r="C45" s="344"/>
      <c r="D45" s="223" t="s">
        <v>63</v>
      </c>
      <c r="E45" s="217"/>
      <c r="F45" s="238"/>
      <c r="G45" s="222"/>
    </row>
    <row r="46" spans="1:8" ht="25.5" x14ac:dyDescent="0.25">
      <c r="A46" s="342"/>
      <c r="B46" s="342"/>
      <c r="C46" s="344"/>
      <c r="D46" s="223" t="s">
        <v>64</v>
      </c>
      <c r="E46" s="217"/>
      <c r="F46" s="238"/>
      <c r="G46" s="222"/>
    </row>
    <row r="47" spans="1:8" x14ac:dyDescent="0.25">
      <c r="A47" s="342"/>
      <c r="B47" s="342"/>
      <c r="C47" s="344"/>
      <c r="D47" s="226" t="s">
        <v>88</v>
      </c>
      <c r="E47" s="217">
        <v>1386.6</v>
      </c>
      <c r="F47" s="218">
        <v>1386.6</v>
      </c>
      <c r="G47" s="222">
        <v>100</v>
      </c>
    </row>
    <row r="48" spans="1:8" x14ac:dyDescent="0.25">
      <c r="A48" s="342"/>
      <c r="B48" s="342"/>
      <c r="C48" s="344"/>
      <c r="D48" s="223" t="s">
        <v>66</v>
      </c>
      <c r="E48" s="217"/>
      <c r="F48" s="238"/>
      <c r="G48" s="222"/>
    </row>
    <row r="49" spans="1:8" ht="15" customHeight="1" x14ac:dyDescent="0.25">
      <c r="A49" s="338">
        <v>10</v>
      </c>
      <c r="B49" s="338">
        <v>6</v>
      </c>
      <c r="C49" s="345" t="s">
        <v>394</v>
      </c>
      <c r="D49" s="142" t="s">
        <v>30</v>
      </c>
      <c r="E49" s="139">
        <f t="shared" ref="E49" si="29">E50</f>
        <v>724.1</v>
      </c>
      <c r="F49" s="136">
        <f t="shared" ref="F49" si="30">F50</f>
        <v>722.04600000000005</v>
      </c>
      <c r="G49" s="17">
        <f t="shared" si="28"/>
        <v>99.716337522441663</v>
      </c>
    </row>
    <row r="50" spans="1:8" ht="25.5" x14ac:dyDescent="0.25">
      <c r="A50" s="338"/>
      <c r="B50" s="338"/>
      <c r="C50" s="345"/>
      <c r="D50" s="143" t="s">
        <v>61</v>
      </c>
      <c r="E50" s="140">
        <f t="shared" ref="E50" si="31">SUM(E52:E55)</f>
        <v>724.1</v>
      </c>
      <c r="F50" s="137">
        <f t="shared" ref="F50" si="32">SUM(F52:F55)</f>
        <v>722.04600000000005</v>
      </c>
      <c r="G50" s="17">
        <f t="shared" si="28"/>
        <v>99.716337522441663</v>
      </c>
    </row>
    <row r="51" spans="1:8" x14ac:dyDescent="0.25">
      <c r="A51" s="338"/>
      <c r="B51" s="338"/>
      <c r="C51" s="345"/>
      <c r="D51" s="143" t="s">
        <v>62</v>
      </c>
      <c r="E51" s="141"/>
      <c r="F51" s="138"/>
      <c r="G51" s="17"/>
    </row>
    <row r="52" spans="1:8" ht="38.25" x14ac:dyDescent="0.25">
      <c r="A52" s="338"/>
      <c r="B52" s="338"/>
      <c r="C52" s="345"/>
      <c r="D52" s="143" t="s">
        <v>63</v>
      </c>
      <c r="E52" s="141">
        <v>724.1</v>
      </c>
      <c r="F52" s="138">
        <v>722.04600000000005</v>
      </c>
      <c r="G52" s="17">
        <f t="shared" si="28"/>
        <v>99.716337522441663</v>
      </c>
    </row>
    <row r="53" spans="1:8" ht="25.5" x14ac:dyDescent="0.25">
      <c r="A53" s="338"/>
      <c r="B53" s="338"/>
      <c r="C53" s="345"/>
      <c r="D53" s="143" t="s">
        <v>64</v>
      </c>
      <c r="E53" s="141"/>
      <c r="F53" s="16"/>
      <c r="G53" s="17"/>
    </row>
    <row r="54" spans="1:8" ht="25.5" x14ac:dyDescent="0.25">
      <c r="A54" s="338"/>
      <c r="B54" s="338"/>
      <c r="C54" s="345"/>
      <c r="D54" s="145" t="s">
        <v>65</v>
      </c>
      <c r="E54" s="141"/>
      <c r="F54" s="16"/>
      <c r="G54" s="17"/>
    </row>
    <row r="55" spans="1:8" x14ac:dyDescent="0.25">
      <c r="A55" s="338"/>
      <c r="B55" s="338"/>
      <c r="C55" s="345"/>
      <c r="D55" s="143" t="s">
        <v>66</v>
      </c>
      <c r="E55" s="141"/>
      <c r="F55" s="16"/>
      <c r="G55" s="17"/>
    </row>
    <row r="56" spans="1:8" ht="15" customHeight="1" x14ac:dyDescent="0.25">
      <c r="A56" s="342">
        <v>10</v>
      </c>
      <c r="B56" s="342">
        <v>7</v>
      </c>
      <c r="C56" s="343" t="s">
        <v>82</v>
      </c>
      <c r="D56" s="220" t="s">
        <v>30</v>
      </c>
      <c r="E56" s="221">
        <f t="shared" ref="E56" si="33">E57</f>
        <v>70327.904999999999</v>
      </c>
      <c r="F56" s="230">
        <f t="shared" ref="F56:G56" si="34">F57</f>
        <v>69167.404999999999</v>
      </c>
      <c r="G56" s="262">
        <f t="shared" si="34"/>
        <v>98.34987264301418</v>
      </c>
    </row>
    <row r="57" spans="1:8" ht="38.25" customHeight="1" x14ac:dyDescent="0.25">
      <c r="A57" s="342"/>
      <c r="B57" s="342"/>
      <c r="C57" s="344"/>
      <c r="D57" s="223" t="s">
        <v>61</v>
      </c>
      <c r="E57" s="213">
        <f>SUM(E59:E63)</f>
        <v>70327.904999999999</v>
      </c>
      <c r="F57" s="231">
        <f t="shared" ref="F57" si="35">SUM(F59:F63)</f>
        <v>69167.404999999999</v>
      </c>
      <c r="G57" s="263">
        <f>F57/E57*100</f>
        <v>98.34987264301418</v>
      </c>
    </row>
    <row r="58" spans="1:8" ht="23.25" customHeight="1" x14ac:dyDescent="0.25">
      <c r="A58" s="342"/>
      <c r="B58" s="342"/>
      <c r="C58" s="344"/>
      <c r="D58" s="223" t="s">
        <v>62</v>
      </c>
      <c r="E58" s="217"/>
      <c r="F58" s="238"/>
      <c r="G58" s="264"/>
    </row>
    <row r="59" spans="1:8" ht="44.25" customHeight="1" x14ac:dyDescent="0.25">
      <c r="A59" s="342"/>
      <c r="B59" s="342"/>
      <c r="C59" s="344"/>
      <c r="D59" s="223" t="s">
        <v>63</v>
      </c>
      <c r="E59" s="217">
        <v>68838.373999999996</v>
      </c>
      <c r="F59" s="238">
        <v>67707.224000000002</v>
      </c>
      <c r="G59" s="265">
        <f t="shared" ref="G59" si="36">F59/E59*100</f>
        <v>98.356803140062553</v>
      </c>
    </row>
    <row r="60" spans="1:8" ht="33" customHeight="1" x14ac:dyDescent="0.25">
      <c r="A60" s="342"/>
      <c r="B60" s="342"/>
      <c r="C60" s="344"/>
      <c r="D60" s="223" t="s">
        <v>64</v>
      </c>
      <c r="E60" s="217"/>
      <c r="F60" s="238"/>
      <c r="G60" s="265"/>
    </row>
    <row r="61" spans="1:8" ht="25.5" x14ac:dyDescent="0.25">
      <c r="A61" s="342"/>
      <c r="B61" s="342"/>
      <c r="C61" s="344"/>
      <c r="D61" s="226" t="s">
        <v>65</v>
      </c>
      <c r="E61" s="217">
        <v>1489.5309999999999</v>
      </c>
      <c r="F61" s="266">
        <v>1460.181</v>
      </c>
      <c r="G61" s="265">
        <f>F61/E61*100</f>
        <v>98.029581123185764</v>
      </c>
      <c r="H61" s="3"/>
    </row>
    <row r="62" spans="1:8" x14ac:dyDescent="0.25">
      <c r="A62" s="342"/>
      <c r="B62" s="342"/>
      <c r="C62" s="344"/>
      <c r="D62" s="226" t="s">
        <v>98</v>
      </c>
      <c r="E62" s="217">
        <v>0</v>
      </c>
      <c r="F62" s="266"/>
      <c r="G62" s="265"/>
      <c r="H62" s="3"/>
    </row>
    <row r="63" spans="1:8" x14ac:dyDescent="0.25">
      <c r="A63" s="342"/>
      <c r="B63" s="342"/>
      <c r="C63" s="344"/>
      <c r="D63" s="223" t="s">
        <v>66</v>
      </c>
      <c r="E63" s="237">
        <v>0</v>
      </c>
      <c r="F63" s="264"/>
      <c r="G63" s="264"/>
    </row>
    <row r="64" spans="1:8" ht="15" customHeight="1" x14ac:dyDescent="0.25">
      <c r="A64" s="292">
        <v>10</v>
      </c>
      <c r="B64" s="292">
        <v>8</v>
      </c>
      <c r="C64" s="323" t="s">
        <v>78</v>
      </c>
      <c r="D64" s="239" t="s">
        <v>30</v>
      </c>
      <c r="E64" s="221">
        <f t="shared" ref="E64" si="37">E65</f>
        <v>26105.802</v>
      </c>
      <c r="F64" s="240">
        <f t="shared" ref="F64" si="38">F65</f>
        <v>25998.949000000001</v>
      </c>
      <c r="G64" s="241">
        <f>F64/E64*100</f>
        <v>99.590692521149137</v>
      </c>
    </row>
    <row r="65" spans="1:7" ht="26.25" x14ac:dyDescent="0.25">
      <c r="A65" s="292"/>
      <c r="B65" s="292"/>
      <c r="C65" s="323"/>
      <c r="D65" s="242" t="s">
        <v>61</v>
      </c>
      <c r="E65" s="213">
        <f t="shared" ref="E65" si="39">E67</f>
        <v>26105.802</v>
      </c>
      <c r="F65" s="234">
        <f t="shared" ref="F65:G65" si="40">F67</f>
        <v>25998.949000000001</v>
      </c>
      <c r="G65" s="214">
        <f t="shared" si="40"/>
        <v>99.590692521149137</v>
      </c>
    </row>
    <row r="66" spans="1:7" x14ac:dyDescent="0.25">
      <c r="A66" s="292"/>
      <c r="B66" s="292"/>
      <c r="C66" s="323"/>
      <c r="D66" s="242" t="s">
        <v>62</v>
      </c>
      <c r="E66" s="213"/>
      <c r="F66" s="234"/>
      <c r="G66" s="214"/>
    </row>
    <row r="67" spans="1:7" ht="39" x14ac:dyDescent="0.25">
      <c r="A67" s="292"/>
      <c r="B67" s="292"/>
      <c r="C67" s="323"/>
      <c r="D67" s="242" t="s">
        <v>63</v>
      </c>
      <c r="E67" s="213">
        <v>26105.802</v>
      </c>
      <c r="F67" s="234">
        <f>'форма 1'!N69</f>
        <v>25998.949000000001</v>
      </c>
      <c r="G67" s="214">
        <f>F67/E67*100</f>
        <v>99.590692521149137</v>
      </c>
    </row>
    <row r="68" spans="1:7" ht="26.25" x14ac:dyDescent="0.25">
      <c r="A68" s="292"/>
      <c r="B68" s="292"/>
      <c r="C68" s="323"/>
      <c r="D68" s="242" t="s">
        <v>64</v>
      </c>
      <c r="E68" s="213">
        <v>0</v>
      </c>
      <c r="F68" s="234">
        <v>0</v>
      </c>
      <c r="G68" s="214">
        <v>0</v>
      </c>
    </row>
    <row r="69" spans="1:7" ht="26.25" x14ac:dyDescent="0.25">
      <c r="A69" s="292"/>
      <c r="B69" s="292"/>
      <c r="C69" s="323"/>
      <c r="D69" s="242" t="s">
        <v>65</v>
      </c>
      <c r="E69" s="213">
        <v>0</v>
      </c>
      <c r="F69" s="234">
        <v>0</v>
      </c>
      <c r="G69" s="214">
        <v>0</v>
      </c>
    </row>
    <row r="70" spans="1:7" x14ac:dyDescent="0.25">
      <c r="A70" s="292"/>
      <c r="B70" s="292"/>
      <c r="C70" s="323"/>
      <c r="D70" s="242" t="s">
        <v>66</v>
      </c>
      <c r="E70" s="213">
        <v>0</v>
      </c>
      <c r="F70" s="234">
        <v>0</v>
      </c>
      <c r="G70" s="214">
        <v>0</v>
      </c>
    </row>
  </sheetData>
  <mergeCells count="36">
    <mergeCell ref="E4:F4"/>
    <mergeCell ref="E5:E6"/>
    <mergeCell ref="F5:F6"/>
    <mergeCell ref="G4:G6"/>
    <mergeCell ref="A35:A41"/>
    <mergeCell ref="B35:B41"/>
    <mergeCell ref="C35:C41"/>
    <mergeCell ref="C14:C20"/>
    <mergeCell ref="A21:A27"/>
    <mergeCell ref="B21:B27"/>
    <mergeCell ref="C21:C27"/>
    <mergeCell ref="A28:A34"/>
    <mergeCell ref="B28:B34"/>
    <mergeCell ref="C28:C34"/>
    <mergeCell ref="A42:A48"/>
    <mergeCell ref="B42:B48"/>
    <mergeCell ref="C42:C48"/>
    <mergeCell ref="A49:A55"/>
    <mergeCell ref="B49:B55"/>
    <mergeCell ref="C49:C55"/>
    <mergeCell ref="A64:A70"/>
    <mergeCell ref="B64:B70"/>
    <mergeCell ref="C64:C70"/>
    <mergeCell ref="E1:G1"/>
    <mergeCell ref="A3:B5"/>
    <mergeCell ref="C3:C6"/>
    <mergeCell ref="D3:D6"/>
    <mergeCell ref="E3:G3"/>
    <mergeCell ref="A7:A13"/>
    <mergeCell ref="B7:B13"/>
    <mergeCell ref="C7:C13"/>
    <mergeCell ref="A14:A20"/>
    <mergeCell ref="B14:B20"/>
    <mergeCell ref="A56:A63"/>
    <mergeCell ref="B56:B63"/>
    <mergeCell ref="C56:C63"/>
  </mergeCells>
  <pageMargins left="0.42" right="0.18" top="0.56999999999999995" bottom="0.56000000000000005" header="0.3" footer="0.19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8"/>
  <sheetViews>
    <sheetView topLeftCell="A31" zoomScale="90" zoomScaleNormal="90" workbookViewId="0">
      <selection activeCell="A34" sqref="A34:J34"/>
    </sheetView>
  </sheetViews>
  <sheetFormatPr defaultRowHeight="15" x14ac:dyDescent="0.25"/>
  <cols>
    <col min="1" max="1" width="4" style="40" bestFit="1" customWidth="1"/>
    <col min="2" max="2" width="3.42578125" style="40" bestFit="1" customWidth="1"/>
    <col min="3" max="3" width="4.140625" style="40" bestFit="1" customWidth="1"/>
    <col min="4" max="4" width="3" style="40" bestFit="1" customWidth="1"/>
    <col min="5" max="5" width="48" style="41" customWidth="1"/>
    <col min="6" max="6" width="37.42578125" style="42" customWidth="1"/>
    <col min="7" max="7" width="10.85546875" style="42" customWidth="1"/>
    <col min="8" max="8" width="35.85546875" style="42" customWidth="1"/>
    <col min="9" max="9" width="53.5703125" style="42" bestFit="1" customWidth="1"/>
    <col min="10" max="10" width="44.42578125" customWidth="1"/>
  </cols>
  <sheetData>
    <row r="2" spans="1:10" x14ac:dyDescent="0.25">
      <c r="A2" s="352" t="s">
        <v>483</v>
      </c>
      <c r="B2" s="352"/>
      <c r="C2" s="352"/>
      <c r="D2" s="352"/>
      <c r="E2" s="352"/>
      <c r="F2" s="352"/>
      <c r="G2" s="352"/>
      <c r="H2" s="352"/>
      <c r="I2" s="352"/>
      <c r="J2" s="352"/>
    </row>
    <row r="4" spans="1:10" s="39" customFormat="1" ht="60" customHeight="1" x14ac:dyDescent="0.25">
      <c r="A4" s="298" t="s">
        <v>0</v>
      </c>
      <c r="B4" s="298"/>
      <c r="C4" s="298"/>
      <c r="D4" s="298"/>
      <c r="E4" s="298" t="s">
        <v>110</v>
      </c>
      <c r="F4" s="298" t="s">
        <v>264</v>
      </c>
      <c r="G4" s="298" t="s">
        <v>111</v>
      </c>
      <c r="H4" s="351" t="s">
        <v>112</v>
      </c>
      <c r="I4" s="351" t="s">
        <v>265</v>
      </c>
      <c r="J4" s="351" t="s">
        <v>266</v>
      </c>
    </row>
    <row r="5" spans="1:10" x14ac:dyDescent="0.25">
      <c r="A5" s="90" t="s">
        <v>1</v>
      </c>
      <c r="B5" s="90" t="s">
        <v>2</v>
      </c>
      <c r="C5" s="90" t="s">
        <v>20</v>
      </c>
      <c r="D5" s="90" t="s">
        <v>19</v>
      </c>
      <c r="E5" s="298"/>
      <c r="F5" s="298"/>
      <c r="G5" s="298"/>
      <c r="H5" s="351"/>
      <c r="I5" s="351"/>
      <c r="J5" s="351"/>
    </row>
    <row r="6" spans="1:10" x14ac:dyDescent="0.25">
      <c r="A6" s="90">
        <v>10</v>
      </c>
      <c r="B6" s="90"/>
      <c r="C6" s="90"/>
      <c r="D6" s="90"/>
      <c r="E6" s="353" t="s">
        <v>69</v>
      </c>
      <c r="F6" s="353"/>
      <c r="G6" s="353"/>
      <c r="H6" s="353"/>
      <c r="I6" s="353"/>
      <c r="J6" s="353"/>
    </row>
    <row r="7" spans="1:10" ht="51" x14ac:dyDescent="0.25">
      <c r="A7" s="90">
        <v>10</v>
      </c>
      <c r="B7" s="90">
        <v>1</v>
      </c>
      <c r="C7" s="90"/>
      <c r="D7" s="90"/>
      <c r="E7" s="43" t="s">
        <v>486</v>
      </c>
      <c r="F7" s="154" t="s">
        <v>429</v>
      </c>
      <c r="G7" s="154"/>
      <c r="H7" s="154"/>
      <c r="I7" s="154"/>
      <c r="J7" s="52"/>
    </row>
    <row r="8" spans="1:10" ht="86.25" customHeight="1" x14ac:dyDescent="0.25">
      <c r="A8" s="90">
        <v>10</v>
      </c>
      <c r="B8" s="90">
        <v>1</v>
      </c>
      <c r="C8" s="90">
        <v>1</v>
      </c>
      <c r="D8" s="90"/>
      <c r="E8" s="43" t="s">
        <v>18</v>
      </c>
      <c r="F8" s="154" t="s">
        <v>487</v>
      </c>
      <c r="G8" s="154" t="s">
        <v>598</v>
      </c>
      <c r="H8" s="154" t="s">
        <v>113</v>
      </c>
      <c r="I8" s="154" t="s">
        <v>599</v>
      </c>
      <c r="J8" s="52"/>
    </row>
    <row r="9" spans="1:10" ht="85.5" customHeight="1" x14ac:dyDescent="0.25">
      <c r="A9" s="90">
        <v>10</v>
      </c>
      <c r="B9" s="90">
        <v>1</v>
      </c>
      <c r="C9" s="90">
        <v>1</v>
      </c>
      <c r="D9" s="90">
        <v>1</v>
      </c>
      <c r="E9" s="43" t="s">
        <v>114</v>
      </c>
      <c r="F9" s="154" t="s">
        <v>487</v>
      </c>
      <c r="G9" s="154" t="s">
        <v>598</v>
      </c>
      <c r="H9" s="154" t="s">
        <v>113</v>
      </c>
      <c r="I9" s="154" t="s">
        <v>600</v>
      </c>
      <c r="J9" s="52"/>
    </row>
    <row r="10" spans="1:10" ht="147.75" customHeight="1" x14ac:dyDescent="0.25">
      <c r="A10" s="90">
        <v>10</v>
      </c>
      <c r="B10" s="90">
        <v>1</v>
      </c>
      <c r="C10" s="90">
        <v>1</v>
      </c>
      <c r="D10" s="90">
        <v>2</v>
      </c>
      <c r="E10" s="43" t="s">
        <v>115</v>
      </c>
      <c r="F10" s="154" t="s">
        <v>488</v>
      </c>
      <c r="G10" s="154" t="s">
        <v>267</v>
      </c>
      <c r="H10" s="154" t="s">
        <v>489</v>
      </c>
      <c r="I10" s="89" t="s">
        <v>298</v>
      </c>
      <c r="J10" s="52"/>
    </row>
    <row r="11" spans="1:10" ht="136.5" customHeight="1" x14ac:dyDescent="0.25">
      <c r="A11" s="90">
        <v>10</v>
      </c>
      <c r="B11" s="90">
        <v>1</v>
      </c>
      <c r="C11" s="90">
        <v>1</v>
      </c>
      <c r="D11" s="90">
        <v>3</v>
      </c>
      <c r="E11" s="43" t="s">
        <v>490</v>
      </c>
      <c r="F11" s="154" t="s">
        <v>488</v>
      </c>
      <c r="G11" s="154" t="s">
        <v>598</v>
      </c>
      <c r="H11" s="154" t="s">
        <v>491</v>
      </c>
      <c r="I11" s="154" t="s">
        <v>601</v>
      </c>
      <c r="J11" s="52"/>
    </row>
    <row r="12" spans="1:10" ht="85.5" customHeight="1" x14ac:dyDescent="0.25">
      <c r="A12" s="90">
        <v>10</v>
      </c>
      <c r="B12" s="90">
        <v>1</v>
      </c>
      <c r="C12" s="90">
        <v>1</v>
      </c>
      <c r="D12" s="90">
        <v>4</v>
      </c>
      <c r="E12" s="43" t="s">
        <v>116</v>
      </c>
      <c r="F12" s="154" t="s">
        <v>492</v>
      </c>
      <c r="G12" s="154" t="s">
        <v>598</v>
      </c>
      <c r="H12" s="154" t="s">
        <v>493</v>
      </c>
      <c r="I12" s="77" t="s">
        <v>602</v>
      </c>
      <c r="J12" s="52"/>
    </row>
    <row r="13" spans="1:10" ht="140.25" x14ac:dyDescent="0.25">
      <c r="A13" s="90">
        <v>10</v>
      </c>
      <c r="B13" s="90">
        <v>1</v>
      </c>
      <c r="C13" s="90">
        <v>1</v>
      </c>
      <c r="D13" s="90">
        <v>5</v>
      </c>
      <c r="E13" s="43" t="s">
        <v>117</v>
      </c>
      <c r="F13" s="154" t="s">
        <v>494</v>
      </c>
      <c r="G13" s="154" t="s">
        <v>598</v>
      </c>
      <c r="H13" s="154" t="s">
        <v>495</v>
      </c>
      <c r="I13" s="77" t="s">
        <v>271</v>
      </c>
      <c r="J13" s="52"/>
    </row>
    <row r="14" spans="1:10" ht="127.5" x14ac:dyDescent="0.25">
      <c r="A14" s="90">
        <v>10</v>
      </c>
      <c r="B14" s="90">
        <v>1</v>
      </c>
      <c r="C14" s="90">
        <v>1</v>
      </c>
      <c r="D14" s="90">
        <v>6</v>
      </c>
      <c r="E14" s="43" t="s">
        <v>17</v>
      </c>
      <c r="F14" s="154" t="s">
        <v>496</v>
      </c>
      <c r="G14" s="89" t="s">
        <v>598</v>
      </c>
      <c r="H14" s="154" t="s">
        <v>118</v>
      </c>
      <c r="I14" s="77" t="s">
        <v>603</v>
      </c>
      <c r="J14" s="52"/>
    </row>
    <row r="15" spans="1:10" ht="44.25" customHeight="1" x14ac:dyDescent="0.25">
      <c r="A15" s="90">
        <v>10</v>
      </c>
      <c r="B15" s="90">
        <v>2</v>
      </c>
      <c r="C15" s="90"/>
      <c r="D15" s="90"/>
      <c r="E15" s="43" t="s">
        <v>497</v>
      </c>
      <c r="F15" s="154" t="s">
        <v>429</v>
      </c>
      <c r="G15" s="154" t="s">
        <v>598</v>
      </c>
      <c r="H15" s="154"/>
      <c r="I15" s="154"/>
      <c r="J15" s="52"/>
    </row>
    <row r="16" spans="1:10" ht="89.25" x14ac:dyDescent="0.25">
      <c r="A16" s="90">
        <v>10</v>
      </c>
      <c r="B16" s="90">
        <v>2</v>
      </c>
      <c r="C16" s="90">
        <v>1</v>
      </c>
      <c r="D16" s="90">
        <v>1</v>
      </c>
      <c r="E16" s="43" t="s">
        <v>498</v>
      </c>
      <c r="F16" s="154" t="s">
        <v>499</v>
      </c>
      <c r="G16" s="154" t="s">
        <v>598</v>
      </c>
      <c r="H16" s="154" t="s">
        <v>414</v>
      </c>
      <c r="I16" s="154" t="s">
        <v>500</v>
      </c>
      <c r="J16" s="52"/>
    </row>
    <row r="17" spans="1:10" ht="99" customHeight="1" x14ac:dyDescent="0.25">
      <c r="A17" s="90">
        <v>10</v>
      </c>
      <c r="B17" s="90">
        <v>2</v>
      </c>
      <c r="C17" s="90">
        <v>1</v>
      </c>
      <c r="D17" s="90">
        <v>2</v>
      </c>
      <c r="E17" s="43" t="s">
        <v>501</v>
      </c>
      <c r="F17" s="154" t="s">
        <v>502</v>
      </c>
      <c r="G17" s="154" t="s">
        <v>598</v>
      </c>
      <c r="H17" s="154" t="s">
        <v>119</v>
      </c>
      <c r="I17" s="154" t="s">
        <v>604</v>
      </c>
      <c r="J17" s="52"/>
    </row>
    <row r="18" spans="1:10" ht="165.75" x14ac:dyDescent="0.25">
      <c r="A18" s="90">
        <v>10</v>
      </c>
      <c r="B18" s="90">
        <v>2</v>
      </c>
      <c r="C18" s="90">
        <v>2</v>
      </c>
      <c r="D18" s="90">
        <v>4</v>
      </c>
      <c r="E18" s="43" t="s">
        <v>120</v>
      </c>
      <c r="F18" s="154" t="s">
        <v>502</v>
      </c>
      <c r="G18" s="154" t="s">
        <v>598</v>
      </c>
      <c r="H18" s="154" t="s">
        <v>503</v>
      </c>
      <c r="I18" s="154" t="s">
        <v>299</v>
      </c>
      <c r="J18" s="52"/>
    </row>
    <row r="19" spans="1:10" ht="48.75" customHeight="1" x14ac:dyDescent="0.25">
      <c r="A19" s="90">
        <v>10</v>
      </c>
      <c r="B19" s="90">
        <v>3</v>
      </c>
      <c r="C19" s="90"/>
      <c r="D19" s="90"/>
      <c r="E19" s="43" t="s">
        <v>504</v>
      </c>
      <c r="F19" s="154" t="s">
        <v>429</v>
      </c>
      <c r="G19" s="154" t="s">
        <v>598</v>
      </c>
      <c r="H19" s="154"/>
      <c r="I19" s="154"/>
      <c r="J19" s="52"/>
    </row>
    <row r="20" spans="1:10" ht="33.75" customHeight="1" x14ac:dyDescent="0.25">
      <c r="A20" s="90">
        <v>10</v>
      </c>
      <c r="B20" s="90">
        <v>3</v>
      </c>
      <c r="C20" s="90">
        <v>1</v>
      </c>
      <c r="D20" s="90"/>
      <c r="E20" s="43" t="s">
        <v>121</v>
      </c>
      <c r="F20" s="154"/>
      <c r="G20" s="154"/>
      <c r="H20" s="154"/>
      <c r="I20" s="154"/>
      <c r="J20" s="52"/>
    </row>
    <row r="21" spans="1:10" ht="89.25" x14ac:dyDescent="0.25">
      <c r="A21" s="90">
        <v>10</v>
      </c>
      <c r="B21" s="90">
        <v>3</v>
      </c>
      <c r="C21" s="90">
        <v>1</v>
      </c>
      <c r="D21" s="90">
        <v>1</v>
      </c>
      <c r="E21" s="43" t="s">
        <v>122</v>
      </c>
      <c r="F21" s="154" t="s">
        <v>505</v>
      </c>
      <c r="G21" s="154" t="s">
        <v>598</v>
      </c>
      <c r="H21" s="154" t="s">
        <v>123</v>
      </c>
      <c r="I21" s="154" t="s">
        <v>605</v>
      </c>
      <c r="J21" s="52"/>
    </row>
    <row r="22" spans="1:10" ht="72.75" customHeight="1" x14ac:dyDescent="0.25">
      <c r="A22" s="90">
        <v>10</v>
      </c>
      <c r="B22" s="90">
        <v>3</v>
      </c>
      <c r="C22" s="90">
        <v>1</v>
      </c>
      <c r="D22" s="90">
        <v>2</v>
      </c>
      <c r="E22" s="43" t="s">
        <v>124</v>
      </c>
      <c r="F22" s="154" t="s">
        <v>506</v>
      </c>
      <c r="G22" s="154" t="s">
        <v>598</v>
      </c>
      <c r="H22" s="154" t="s">
        <v>125</v>
      </c>
      <c r="I22" s="154" t="s">
        <v>272</v>
      </c>
      <c r="J22" s="52"/>
    </row>
    <row r="23" spans="1:10" ht="72.75" customHeight="1" x14ac:dyDescent="0.25">
      <c r="A23" s="90">
        <v>10</v>
      </c>
      <c r="B23" s="90">
        <v>3</v>
      </c>
      <c r="C23" s="90">
        <v>1</v>
      </c>
      <c r="D23" s="90">
        <v>3</v>
      </c>
      <c r="E23" s="43" t="s">
        <v>507</v>
      </c>
      <c r="F23" s="154" t="s">
        <v>508</v>
      </c>
      <c r="G23" s="154" t="s">
        <v>598</v>
      </c>
      <c r="H23" s="154" t="s">
        <v>509</v>
      </c>
      <c r="I23" s="154" t="s">
        <v>606</v>
      </c>
      <c r="J23" s="52"/>
    </row>
    <row r="24" spans="1:10" ht="63.75" x14ac:dyDescent="0.25">
      <c r="A24" s="90">
        <v>10</v>
      </c>
      <c r="B24" s="90">
        <v>3</v>
      </c>
      <c r="C24" s="90">
        <v>1</v>
      </c>
      <c r="D24" s="90">
        <v>4</v>
      </c>
      <c r="E24" s="43" t="s">
        <v>126</v>
      </c>
      <c r="F24" s="154" t="s">
        <v>429</v>
      </c>
      <c r="G24" s="154" t="s">
        <v>598</v>
      </c>
      <c r="H24" s="154" t="s">
        <v>127</v>
      </c>
      <c r="I24" s="154" t="s">
        <v>273</v>
      </c>
      <c r="J24" s="52"/>
    </row>
    <row r="25" spans="1:10" ht="73.5" customHeight="1" x14ac:dyDescent="0.25">
      <c r="A25" s="90">
        <v>10</v>
      </c>
      <c r="B25" s="90">
        <v>3</v>
      </c>
      <c r="C25" s="90">
        <v>1</v>
      </c>
      <c r="D25" s="90">
        <v>5</v>
      </c>
      <c r="E25" s="43" t="s">
        <v>128</v>
      </c>
      <c r="F25" s="154" t="s">
        <v>510</v>
      </c>
      <c r="G25" s="154" t="s">
        <v>598</v>
      </c>
      <c r="H25" s="154" t="s">
        <v>129</v>
      </c>
      <c r="I25" s="154" t="s">
        <v>274</v>
      </c>
      <c r="J25" s="52"/>
    </row>
    <row r="26" spans="1:10" ht="101.25" customHeight="1" x14ac:dyDescent="0.25">
      <c r="A26" s="90">
        <v>10</v>
      </c>
      <c r="B26" s="90">
        <v>3</v>
      </c>
      <c r="C26" s="90">
        <v>1</v>
      </c>
      <c r="D26" s="90">
        <v>6</v>
      </c>
      <c r="E26" s="43" t="s">
        <v>511</v>
      </c>
      <c r="F26" s="200" t="s">
        <v>661</v>
      </c>
      <c r="G26" s="154" t="s">
        <v>598</v>
      </c>
      <c r="H26" s="154" t="s">
        <v>130</v>
      </c>
      <c r="I26" s="154" t="s">
        <v>607</v>
      </c>
      <c r="J26" s="52"/>
    </row>
    <row r="27" spans="1:10" ht="79.5" customHeight="1" x14ac:dyDescent="0.25">
      <c r="A27" s="90">
        <v>10</v>
      </c>
      <c r="B27" s="90">
        <v>3</v>
      </c>
      <c r="C27" s="90">
        <v>1</v>
      </c>
      <c r="D27" s="90">
        <v>7</v>
      </c>
      <c r="E27" s="43" t="s">
        <v>131</v>
      </c>
      <c r="F27" s="154" t="s">
        <v>510</v>
      </c>
      <c r="G27" s="154" t="s">
        <v>598</v>
      </c>
      <c r="H27" s="154" t="s">
        <v>132</v>
      </c>
      <c r="I27" s="89" t="s">
        <v>659</v>
      </c>
      <c r="J27" s="52"/>
    </row>
    <row r="28" spans="1:10" ht="102.75" customHeight="1" x14ac:dyDescent="0.25">
      <c r="A28" s="90">
        <v>10</v>
      </c>
      <c r="B28" s="90">
        <v>3</v>
      </c>
      <c r="C28" s="90">
        <v>1</v>
      </c>
      <c r="D28" s="90">
        <v>8</v>
      </c>
      <c r="E28" s="43" t="s">
        <v>512</v>
      </c>
      <c r="F28" s="154" t="s">
        <v>513</v>
      </c>
      <c r="G28" s="154" t="s">
        <v>598</v>
      </c>
      <c r="H28" s="154" t="s">
        <v>133</v>
      </c>
      <c r="I28" s="154" t="s">
        <v>275</v>
      </c>
      <c r="J28" s="52"/>
    </row>
    <row r="29" spans="1:10" ht="204" x14ac:dyDescent="0.25">
      <c r="A29" s="90">
        <v>10</v>
      </c>
      <c r="B29" s="90">
        <v>3</v>
      </c>
      <c r="C29" s="90">
        <v>1</v>
      </c>
      <c r="D29" s="90">
        <v>9</v>
      </c>
      <c r="E29" s="43" t="s">
        <v>514</v>
      </c>
      <c r="F29" s="154" t="s">
        <v>515</v>
      </c>
      <c r="G29" s="154" t="s">
        <v>598</v>
      </c>
      <c r="H29" s="154" t="s">
        <v>134</v>
      </c>
      <c r="I29" s="154" t="s">
        <v>276</v>
      </c>
      <c r="J29" s="52"/>
    </row>
    <row r="30" spans="1:10" ht="140.25" x14ac:dyDescent="0.25">
      <c r="A30" s="90">
        <v>10</v>
      </c>
      <c r="B30" s="90">
        <v>3</v>
      </c>
      <c r="C30" s="90">
        <v>1</v>
      </c>
      <c r="D30" s="90">
        <v>10</v>
      </c>
      <c r="E30" s="43" t="s">
        <v>135</v>
      </c>
      <c r="F30" s="154" t="s">
        <v>516</v>
      </c>
      <c r="G30" s="154" t="s">
        <v>598</v>
      </c>
      <c r="H30" s="154" t="s">
        <v>136</v>
      </c>
      <c r="I30" s="154" t="s">
        <v>277</v>
      </c>
      <c r="J30" s="52"/>
    </row>
    <row r="31" spans="1:10" ht="56.25" customHeight="1" x14ac:dyDescent="0.25">
      <c r="A31" s="90">
        <v>10</v>
      </c>
      <c r="B31" s="90">
        <v>3</v>
      </c>
      <c r="C31" s="90">
        <v>1</v>
      </c>
      <c r="D31" s="90">
        <v>13</v>
      </c>
      <c r="E31" s="43" t="s">
        <v>137</v>
      </c>
      <c r="F31" s="154" t="s">
        <v>517</v>
      </c>
      <c r="G31" s="154" t="s">
        <v>598</v>
      </c>
      <c r="H31" s="154" t="s">
        <v>138</v>
      </c>
      <c r="I31" s="154" t="s">
        <v>278</v>
      </c>
      <c r="J31" s="52"/>
    </row>
    <row r="32" spans="1:10" ht="46.5" customHeight="1" x14ac:dyDescent="0.25">
      <c r="A32" s="90">
        <v>10</v>
      </c>
      <c r="B32" s="90">
        <v>3</v>
      </c>
      <c r="C32" s="90">
        <v>1</v>
      </c>
      <c r="D32" s="90">
        <v>14</v>
      </c>
      <c r="E32" s="43" t="s">
        <v>139</v>
      </c>
      <c r="F32" s="154" t="s">
        <v>429</v>
      </c>
      <c r="G32" s="154" t="s">
        <v>598</v>
      </c>
      <c r="H32" s="154" t="s">
        <v>140</v>
      </c>
      <c r="I32" s="154" t="s">
        <v>300</v>
      </c>
      <c r="J32" s="52"/>
    </row>
    <row r="33" spans="1:10" ht="44.25" customHeight="1" x14ac:dyDescent="0.25">
      <c r="A33" s="90">
        <v>10</v>
      </c>
      <c r="B33" s="90">
        <v>3</v>
      </c>
      <c r="C33" s="90">
        <v>2</v>
      </c>
      <c r="D33" s="90"/>
      <c r="E33" s="43" t="s">
        <v>141</v>
      </c>
      <c r="F33" s="154"/>
      <c r="G33" s="154" t="s">
        <v>598</v>
      </c>
      <c r="H33" s="154"/>
      <c r="I33" s="154"/>
      <c r="J33" s="52"/>
    </row>
    <row r="34" spans="1:10" ht="37.5" customHeight="1" x14ac:dyDescent="0.25">
      <c r="A34" s="90">
        <v>10</v>
      </c>
      <c r="B34" s="90">
        <v>3</v>
      </c>
      <c r="C34" s="90">
        <v>2</v>
      </c>
      <c r="D34" s="90">
        <v>1</v>
      </c>
      <c r="E34" s="43" t="s">
        <v>142</v>
      </c>
      <c r="F34" s="200" t="s">
        <v>518</v>
      </c>
      <c r="G34" s="200" t="s">
        <v>598</v>
      </c>
      <c r="H34" s="200" t="s">
        <v>143</v>
      </c>
      <c r="I34" s="200" t="s">
        <v>279</v>
      </c>
      <c r="J34" s="52"/>
    </row>
    <row r="35" spans="1:10" ht="38.25" x14ac:dyDescent="0.25">
      <c r="A35" s="90">
        <v>10</v>
      </c>
      <c r="B35" s="90">
        <v>3</v>
      </c>
      <c r="C35" s="90">
        <v>2</v>
      </c>
      <c r="D35" s="90">
        <v>2</v>
      </c>
      <c r="E35" s="43" t="s">
        <v>144</v>
      </c>
      <c r="F35" s="154" t="s">
        <v>518</v>
      </c>
      <c r="G35" s="154" t="s">
        <v>598</v>
      </c>
      <c r="H35" s="154" t="s">
        <v>145</v>
      </c>
      <c r="I35" s="154" t="s">
        <v>278</v>
      </c>
      <c r="J35" s="52"/>
    </row>
    <row r="36" spans="1:10" ht="35.25" customHeight="1" x14ac:dyDescent="0.25">
      <c r="A36" s="90">
        <v>10</v>
      </c>
      <c r="B36" s="90">
        <v>3</v>
      </c>
      <c r="C36" s="90">
        <v>3</v>
      </c>
      <c r="D36" s="90"/>
      <c r="E36" s="43" t="s">
        <v>15</v>
      </c>
      <c r="F36" s="154" t="s">
        <v>518</v>
      </c>
      <c r="G36" s="154" t="s">
        <v>598</v>
      </c>
      <c r="H36" s="154"/>
      <c r="I36" s="154"/>
      <c r="J36" s="52"/>
    </row>
    <row r="37" spans="1:10" ht="110.25" customHeight="1" x14ac:dyDescent="0.25">
      <c r="A37" s="90">
        <v>10</v>
      </c>
      <c r="B37" s="90">
        <v>3</v>
      </c>
      <c r="C37" s="90">
        <v>3</v>
      </c>
      <c r="D37" s="90">
        <v>1</v>
      </c>
      <c r="E37" s="43" t="s">
        <v>146</v>
      </c>
      <c r="F37" s="154" t="s">
        <v>519</v>
      </c>
      <c r="G37" s="154" t="s">
        <v>598</v>
      </c>
      <c r="H37" s="154" t="s">
        <v>147</v>
      </c>
      <c r="I37" s="154" t="s">
        <v>608</v>
      </c>
      <c r="J37" s="52"/>
    </row>
    <row r="38" spans="1:10" ht="89.25" x14ac:dyDescent="0.25">
      <c r="A38" s="90">
        <v>10</v>
      </c>
      <c r="B38" s="90">
        <v>3</v>
      </c>
      <c r="C38" s="90">
        <v>3</v>
      </c>
      <c r="D38" s="90">
        <v>2</v>
      </c>
      <c r="E38" s="43" t="s">
        <v>148</v>
      </c>
      <c r="F38" s="154" t="s">
        <v>520</v>
      </c>
      <c r="G38" s="154" t="s">
        <v>598</v>
      </c>
      <c r="H38" s="154" t="s">
        <v>149</v>
      </c>
      <c r="I38" s="154" t="s">
        <v>609</v>
      </c>
      <c r="J38" s="52"/>
    </row>
    <row r="39" spans="1:10" ht="63.75" customHeight="1" x14ac:dyDescent="0.25">
      <c r="A39" s="90">
        <v>10</v>
      </c>
      <c r="B39" s="90">
        <v>3</v>
      </c>
      <c r="C39" s="90">
        <v>3</v>
      </c>
      <c r="D39" s="90">
        <v>3</v>
      </c>
      <c r="E39" s="43" t="s">
        <v>14</v>
      </c>
      <c r="F39" s="154" t="s">
        <v>439</v>
      </c>
      <c r="G39" s="154" t="s">
        <v>598</v>
      </c>
      <c r="H39" s="154" t="s">
        <v>150</v>
      </c>
      <c r="I39" s="154" t="s">
        <v>610</v>
      </c>
      <c r="J39" s="52"/>
    </row>
    <row r="40" spans="1:10" ht="68.25" customHeight="1" x14ac:dyDescent="0.25">
      <c r="A40" s="90">
        <v>10</v>
      </c>
      <c r="B40" s="90">
        <v>3</v>
      </c>
      <c r="C40" s="90">
        <v>3</v>
      </c>
      <c r="D40" s="90">
        <v>4</v>
      </c>
      <c r="E40" s="43" t="s">
        <v>151</v>
      </c>
      <c r="F40" s="154" t="s">
        <v>439</v>
      </c>
      <c r="G40" s="154" t="s">
        <v>598</v>
      </c>
      <c r="H40" s="154" t="s">
        <v>152</v>
      </c>
      <c r="I40" s="154" t="s">
        <v>301</v>
      </c>
      <c r="J40" s="52"/>
    </row>
    <row r="41" spans="1:10" ht="63.75" x14ac:dyDescent="0.25">
      <c r="A41" s="90">
        <v>10</v>
      </c>
      <c r="B41" s="90">
        <v>3</v>
      </c>
      <c r="C41" s="90">
        <v>3</v>
      </c>
      <c r="D41" s="90">
        <v>5</v>
      </c>
      <c r="E41" s="43" t="s">
        <v>153</v>
      </c>
      <c r="F41" s="154" t="s">
        <v>521</v>
      </c>
      <c r="G41" s="154" t="s">
        <v>598</v>
      </c>
      <c r="H41" s="154" t="s">
        <v>154</v>
      </c>
      <c r="I41" s="154" t="s">
        <v>409</v>
      </c>
      <c r="J41" s="52"/>
    </row>
    <row r="42" spans="1:10" ht="153" x14ac:dyDescent="0.25">
      <c r="A42" s="90">
        <v>10</v>
      </c>
      <c r="B42" s="90">
        <v>3</v>
      </c>
      <c r="C42" s="90">
        <v>3</v>
      </c>
      <c r="D42" s="90">
        <v>6</v>
      </c>
      <c r="E42" s="43" t="s">
        <v>155</v>
      </c>
      <c r="F42" s="154" t="s">
        <v>521</v>
      </c>
      <c r="G42" s="154" t="s">
        <v>598</v>
      </c>
      <c r="H42" s="154" t="s">
        <v>156</v>
      </c>
      <c r="I42" s="154" t="s">
        <v>302</v>
      </c>
      <c r="J42" s="52"/>
    </row>
    <row r="43" spans="1:10" ht="81.75" customHeight="1" x14ac:dyDescent="0.25">
      <c r="A43" s="90">
        <v>10</v>
      </c>
      <c r="B43" s="90">
        <v>3</v>
      </c>
      <c r="C43" s="90">
        <v>3</v>
      </c>
      <c r="D43" s="90">
        <v>7</v>
      </c>
      <c r="E43" s="43" t="s">
        <v>157</v>
      </c>
      <c r="F43" s="154" t="s">
        <v>521</v>
      </c>
      <c r="G43" s="154" t="s">
        <v>598</v>
      </c>
      <c r="H43" s="154" t="s">
        <v>158</v>
      </c>
      <c r="I43" s="154" t="s">
        <v>303</v>
      </c>
      <c r="J43" s="52"/>
    </row>
    <row r="44" spans="1:10" ht="109.5" customHeight="1" x14ac:dyDescent="0.25">
      <c r="A44" s="90">
        <v>10</v>
      </c>
      <c r="B44" s="90">
        <v>3</v>
      </c>
      <c r="C44" s="90">
        <v>3</v>
      </c>
      <c r="D44" s="90">
        <v>8</v>
      </c>
      <c r="E44" s="43" t="s">
        <v>159</v>
      </c>
      <c r="F44" s="154" t="s">
        <v>522</v>
      </c>
      <c r="G44" s="154" t="s">
        <v>598</v>
      </c>
      <c r="H44" s="154" t="s">
        <v>160</v>
      </c>
      <c r="I44" s="91" t="s">
        <v>612</v>
      </c>
      <c r="J44" s="52"/>
    </row>
    <row r="45" spans="1:10" ht="114.75" x14ac:dyDescent="0.25">
      <c r="A45" s="90">
        <v>10</v>
      </c>
      <c r="B45" s="90">
        <v>3</v>
      </c>
      <c r="C45" s="90">
        <v>3</v>
      </c>
      <c r="D45" s="90">
        <v>9</v>
      </c>
      <c r="E45" s="43" t="s">
        <v>161</v>
      </c>
      <c r="F45" s="154" t="s">
        <v>522</v>
      </c>
      <c r="G45" s="154" t="s">
        <v>598</v>
      </c>
      <c r="H45" s="154" t="s">
        <v>162</v>
      </c>
      <c r="I45" s="154" t="s">
        <v>281</v>
      </c>
      <c r="J45" s="52"/>
    </row>
    <row r="46" spans="1:10" ht="107.25" customHeight="1" x14ac:dyDescent="0.25">
      <c r="A46" s="90">
        <v>10</v>
      </c>
      <c r="B46" s="90">
        <v>3</v>
      </c>
      <c r="C46" s="90">
        <v>3</v>
      </c>
      <c r="D46" s="90">
        <v>10</v>
      </c>
      <c r="E46" s="43" t="s">
        <v>163</v>
      </c>
      <c r="F46" s="154" t="s">
        <v>523</v>
      </c>
      <c r="G46" s="154" t="s">
        <v>598</v>
      </c>
      <c r="H46" s="154" t="s">
        <v>164</v>
      </c>
      <c r="I46" s="154" t="s">
        <v>611</v>
      </c>
      <c r="J46" s="52"/>
    </row>
    <row r="47" spans="1:10" ht="57" customHeight="1" x14ac:dyDescent="0.25">
      <c r="A47" s="90">
        <v>10</v>
      </c>
      <c r="B47" s="90">
        <v>3</v>
      </c>
      <c r="C47" s="90">
        <v>4</v>
      </c>
      <c r="D47" s="90"/>
      <c r="E47" s="43" t="s">
        <v>411</v>
      </c>
      <c r="F47" s="154"/>
      <c r="G47" s="154" t="s">
        <v>598</v>
      </c>
      <c r="H47" s="154"/>
      <c r="I47" s="154"/>
      <c r="J47" s="52"/>
    </row>
    <row r="48" spans="1:10" ht="44.25" customHeight="1" x14ac:dyDescent="0.25">
      <c r="A48" s="90">
        <v>10</v>
      </c>
      <c r="B48" s="90">
        <v>3</v>
      </c>
      <c r="C48" s="90">
        <v>4</v>
      </c>
      <c r="D48" s="90">
        <v>1</v>
      </c>
      <c r="E48" s="43" t="s">
        <v>165</v>
      </c>
      <c r="F48" s="154" t="s">
        <v>448</v>
      </c>
      <c r="G48" s="154" t="s">
        <v>598</v>
      </c>
      <c r="H48" s="154" t="s">
        <v>166</v>
      </c>
      <c r="I48" s="154" t="s">
        <v>282</v>
      </c>
      <c r="J48" s="52"/>
    </row>
    <row r="49" spans="1:10" ht="91.5" customHeight="1" x14ac:dyDescent="0.25">
      <c r="A49" s="90">
        <v>10</v>
      </c>
      <c r="B49" s="90">
        <v>3</v>
      </c>
      <c r="C49" s="90">
        <v>4</v>
      </c>
      <c r="D49" s="90">
        <v>2</v>
      </c>
      <c r="E49" s="43" t="s">
        <v>167</v>
      </c>
      <c r="F49" s="154" t="s">
        <v>524</v>
      </c>
      <c r="G49" s="154" t="s">
        <v>598</v>
      </c>
      <c r="H49" s="154" t="s">
        <v>168</v>
      </c>
      <c r="I49" s="154" t="s">
        <v>613</v>
      </c>
      <c r="J49" s="52"/>
    </row>
    <row r="50" spans="1:10" ht="51" x14ac:dyDescent="0.25">
      <c r="A50" s="90">
        <v>10</v>
      </c>
      <c r="B50" s="90">
        <v>3</v>
      </c>
      <c r="C50" s="90">
        <v>4</v>
      </c>
      <c r="D50" s="90">
        <v>3</v>
      </c>
      <c r="E50" s="43" t="s">
        <v>169</v>
      </c>
      <c r="F50" s="154" t="s">
        <v>524</v>
      </c>
      <c r="G50" s="154" t="s">
        <v>598</v>
      </c>
      <c r="H50" s="154" t="s">
        <v>170</v>
      </c>
      <c r="I50" s="154" t="s">
        <v>304</v>
      </c>
      <c r="J50" s="52"/>
    </row>
    <row r="51" spans="1:10" ht="43.5" customHeight="1" x14ac:dyDescent="0.25">
      <c r="A51" s="90">
        <v>10</v>
      </c>
      <c r="B51" s="90">
        <v>3</v>
      </c>
      <c r="C51" s="90">
        <v>5</v>
      </c>
      <c r="D51" s="90"/>
      <c r="E51" s="43" t="s">
        <v>171</v>
      </c>
      <c r="F51" s="154"/>
      <c r="G51" s="154" t="s">
        <v>598</v>
      </c>
      <c r="H51" s="154"/>
      <c r="I51" s="154"/>
      <c r="J51" s="52"/>
    </row>
    <row r="52" spans="1:10" ht="54" customHeight="1" x14ac:dyDescent="0.25">
      <c r="A52" s="90">
        <v>10</v>
      </c>
      <c r="B52" s="90">
        <v>3</v>
      </c>
      <c r="C52" s="90">
        <v>5</v>
      </c>
      <c r="D52" s="90">
        <v>1</v>
      </c>
      <c r="E52" s="43" t="s">
        <v>172</v>
      </c>
      <c r="F52" s="154" t="s">
        <v>524</v>
      </c>
      <c r="G52" s="154" t="s">
        <v>598</v>
      </c>
      <c r="H52" s="154" t="s">
        <v>173</v>
      </c>
      <c r="I52" s="154" t="s">
        <v>305</v>
      </c>
      <c r="J52" s="52"/>
    </row>
    <row r="53" spans="1:10" ht="69" customHeight="1" x14ac:dyDescent="0.25">
      <c r="A53" s="90">
        <v>10</v>
      </c>
      <c r="B53" s="90">
        <v>3</v>
      </c>
      <c r="C53" s="90">
        <v>5</v>
      </c>
      <c r="D53" s="90">
        <v>2</v>
      </c>
      <c r="E53" s="43" t="s">
        <v>174</v>
      </c>
      <c r="F53" s="154" t="s">
        <v>524</v>
      </c>
      <c r="G53" s="154" t="s">
        <v>598</v>
      </c>
      <c r="H53" s="154" t="s">
        <v>175</v>
      </c>
      <c r="I53" s="154" t="s">
        <v>283</v>
      </c>
      <c r="J53" s="52"/>
    </row>
    <row r="54" spans="1:10" ht="57" customHeight="1" x14ac:dyDescent="0.25">
      <c r="A54" s="90">
        <v>10</v>
      </c>
      <c r="B54" s="90">
        <v>3</v>
      </c>
      <c r="C54" s="90">
        <v>5</v>
      </c>
      <c r="D54" s="90">
        <v>2</v>
      </c>
      <c r="E54" s="43" t="s">
        <v>176</v>
      </c>
      <c r="F54" s="154" t="s">
        <v>524</v>
      </c>
      <c r="G54" s="154" t="s">
        <v>598</v>
      </c>
      <c r="H54" s="154" t="s">
        <v>177</v>
      </c>
      <c r="I54" s="154" t="s">
        <v>284</v>
      </c>
      <c r="J54" s="52"/>
    </row>
    <row r="55" spans="1:10" ht="58.5" customHeight="1" x14ac:dyDescent="0.25">
      <c r="A55" s="90">
        <v>10</v>
      </c>
      <c r="B55" s="90">
        <v>3</v>
      </c>
      <c r="C55" s="90">
        <v>6</v>
      </c>
      <c r="D55" s="90"/>
      <c r="E55" s="43" t="s">
        <v>178</v>
      </c>
      <c r="F55" s="154"/>
      <c r="G55" s="154" t="s">
        <v>598</v>
      </c>
      <c r="H55" s="154"/>
      <c r="I55" s="154"/>
      <c r="J55" s="52"/>
    </row>
    <row r="56" spans="1:10" ht="87" customHeight="1" x14ac:dyDescent="0.25">
      <c r="A56" s="90">
        <v>10</v>
      </c>
      <c r="B56" s="90">
        <v>3</v>
      </c>
      <c r="C56" s="90">
        <v>6</v>
      </c>
      <c r="D56" s="90">
        <v>1</v>
      </c>
      <c r="E56" s="43" t="s">
        <v>179</v>
      </c>
      <c r="F56" s="154" t="s">
        <v>525</v>
      </c>
      <c r="G56" s="154" t="s">
        <v>598</v>
      </c>
      <c r="H56" s="154" t="s">
        <v>526</v>
      </c>
      <c r="I56" s="154" t="s">
        <v>527</v>
      </c>
      <c r="J56" s="52"/>
    </row>
    <row r="57" spans="1:10" ht="71.25" customHeight="1" x14ac:dyDescent="0.25">
      <c r="A57" s="90">
        <v>10</v>
      </c>
      <c r="B57" s="90">
        <v>3</v>
      </c>
      <c r="C57" s="90">
        <v>6</v>
      </c>
      <c r="D57" s="90">
        <v>2</v>
      </c>
      <c r="E57" s="43" t="s">
        <v>268</v>
      </c>
      <c r="F57" s="154" t="s">
        <v>525</v>
      </c>
      <c r="G57" s="154" t="s">
        <v>598</v>
      </c>
      <c r="H57" s="154" t="s">
        <v>528</v>
      </c>
      <c r="I57" s="154" t="s">
        <v>529</v>
      </c>
      <c r="J57" s="52"/>
    </row>
    <row r="58" spans="1:10" ht="89.25" x14ac:dyDescent="0.25">
      <c r="A58" s="90">
        <v>10</v>
      </c>
      <c r="B58" s="90">
        <v>3</v>
      </c>
      <c r="C58" s="90">
        <v>6</v>
      </c>
      <c r="D58" s="90">
        <v>3</v>
      </c>
      <c r="E58" s="96" t="s">
        <v>180</v>
      </c>
      <c r="F58" s="89" t="s">
        <v>530</v>
      </c>
      <c r="G58" s="154" t="s">
        <v>598</v>
      </c>
      <c r="H58" s="89" t="s">
        <v>181</v>
      </c>
      <c r="I58" s="89" t="s">
        <v>614</v>
      </c>
      <c r="J58" s="52"/>
    </row>
    <row r="59" spans="1:10" ht="63.75" x14ac:dyDescent="0.25">
      <c r="A59" s="90">
        <v>10</v>
      </c>
      <c r="B59" s="90">
        <v>3</v>
      </c>
      <c r="C59" s="90">
        <v>6</v>
      </c>
      <c r="D59" s="90">
        <v>4</v>
      </c>
      <c r="E59" s="43" t="s">
        <v>531</v>
      </c>
      <c r="F59" s="154" t="s">
        <v>532</v>
      </c>
      <c r="G59" s="154" t="s">
        <v>598</v>
      </c>
      <c r="H59" s="154" t="s">
        <v>182</v>
      </c>
      <c r="I59" s="154" t="s">
        <v>285</v>
      </c>
      <c r="J59" s="52"/>
    </row>
    <row r="60" spans="1:10" ht="63.75" x14ac:dyDescent="0.25">
      <c r="A60" s="90">
        <v>10</v>
      </c>
      <c r="B60" s="90">
        <v>3</v>
      </c>
      <c r="C60" s="90">
        <v>7</v>
      </c>
      <c r="D60" s="90"/>
      <c r="E60" s="43" t="s">
        <v>183</v>
      </c>
      <c r="F60" s="154"/>
      <c r="G60" s="154" t="s">
        <v>598</v>
      </c>
      <c r="H60" s="154"/>
      <c r="I60" s="154"/>
      <c r="J60" s="52"/>
    </row>
    <row r="61" spans="1:10" ht="63.75" x14ac:dyDescent="0.25">
      <c r="A61" s="90">
        <v>10</v>
      </c>
      <c r="B61" s="90">
        <v>3</v>
      </c>
      <c r="C61" s="90">
        <v>7</v>
      </c>
      <c r="D61" s="90">
        <v>1</v>
      </c>
      <c r="E61" s="43" t="s">
        <v>184</v>
      </c>
      <c r="F61" s="154" t="s">
        <v>523</v>
      </c>
      <c r="G61" s="154" t="s">
        <v>598</v>
      </c>
      <c r="H61" s="154" t="s">
        <v>185</v>
      </c>
      <c r="I61" s="154" t="s">
        <v>280</v>
      </c>
      <c r="J61" s="52"/>
    </row>
    <row r="62" spans="1:10" ht="76.5" x14ac:dyDescent="0.25">
      <c r="A62" s="90">
        <v>10</v>
      </c>
      <c r="B62" s="90">
        <v>3</v>
      </c>
      <c r="C62" s="90">
        <v>7</v>
      </c>
      <c r="D62" s="90">
        <v>2</v>
      </c>
      <c r="E62" s="43" t="s">
        <v>186</v>
      </c>
      <c r="F62" s="154" t="s">
        <v>533</v>
      </c>
      <c r="G62" s="154" t="s">
        <v>598</v>
      </c>
      <c r="H62" s="154" t="s">
        <v>187</v>
      </c>
      <c r="I62" s="154" t="s">
        <v>286</v>
      </c>
      <c r="J62" s="52"/>
    </row>
    <row r="63" spans="1:10" x14ac:dyDescent="0.25">
      <c r="A63" s="90">
        <v>10</v>
      </c>
      <c r="B63" s="90">
        <v>4</v>
      </c>
      <c r="C63" s="90"/>
      <c r="D63" s="90"/>
      <c r="E63" s="298" t="s">
        <v>188</v>
      </c>
      <c r="F63" s="298"/>
      <c r="G63" s="298"/>
      <c r="H63" s="298"/>
      <c r="I63" s="298"/>
      <c r="J63" s="52"/>
    </row>
    <row r="64" spans="1:10" ht="72.75" customHeight="1" x14ac:dyDescent="0.25">
      <c r="A64" s="90">
        <v>10</v>
      </c>
      <c r="B64" s="90">
        <v>4</v>
      </c>
      <c r="C64" s="90">
        <v>1</v>
      </c>
      <c r="D64" s="90"/>
      <c r="E64" s="43" t="s">
        <v>189</v>
      </c>
      <c r="F64" s="154" t="s">
        <v>534</v>
      </c>
      <c r="G64" s="154" t="s">
        <v>598</v>
      </c>
      <c r="H64" s="154" t="s">
        <v>535</v>
      </c>
      <c r="I64" s="154"/>
      <c r="J64" s="52"/>
    </row>
    <row r="65" spans="1:10" ht="132.75" customHeight="1" x14ac:dyDescent="0.25">
      <c r="A65" s="90">
        <v>10</v>
      </c>
      <c r="B65" s="90">
        <v>4</v>
      </c>
      <c r="C65" s="90">
        <v>1</v>
      </c>
      <c r="D65" s="90">
        <v>1</v>
      </c>
      <c r="E65" s="43" t="s">
        <v>190</v>
      </c>
      <c r="F65" s="154" t="s">
        <v>534</v>
      </c>
      <c r="G65" s="154" t="s">
        <v>598</v>
      </c>
      <c r="H65" s="154" t="s">
        <v>536</v>
      </c>
      <c r="I65" s="154" t="s">
        <v>295</v>
      </c>
      <c r="J65" s="52"/>
    </row>
    <row r="66" spans="1:10" ht="86.25" customHeight="1" x14ac:dyDescent="0.25">
      <c r="A66" s="90">
        <v>10</v>
      </c>
      <c r="B66" s="90">
        <v>4</v>
      </c>
      <c r="C66" s="90">
        <v>1</v>
      </c>
      <c r="D66" s="90">
        <v>2</v>
      </c>
      <c r="E66" s="43" t="s">
        <v>191</v>
      </c>
      <c r="F66" s="154" t="s">
        <v>537</v>
      </c>
      <c r="G66" s="154" t="s">
        <v>598</v>
      </c>
      <c r="H66" s="154" t="s">
        <v>538</v>
      </c>
      <c r="I66" s="154" t="s">
        <v>625</v>
      </c>
      <c r="J66" s="52"/>
    </row>
    <row r="67" spans="1:10" ht="129.75" customHeight="1" x14ac:dyDescent="0.25">
      <c r="A67" s="90">
        <v>10</v>
      </c>
      <c r="B67" s="90">
        <v>4</v>
      </c>
      <c r="C67" s="90">
        <v>1</v>
      </c>
      <c r="D67" s="90">
        <v>3</v>
      </c>
      <c r="E67" s="43" t="s">
        <v>192</v>
      </c>
      <c r="F67" s="154" t="s">
        <v>537</v>
      </c>
      <c r="G67" s="154" t="s">
        <v>598</v>
      </c>
      <c r="H67" s="154" t="s">
        <v>626</v>
      </c>
      <c r="I67" s="154" t="s">
        <v>627</v>
      </c>
      <c r="J67" s="52"/>
    </row>
    <row r="68" spans="1:10" ht="102" x14ac:dyDescent="0.25">
      <c r="A68" s="90">
        <v>10</v>
      </c>
      <c r="B68" s="90">
        <v>4</v>
      </c>
      <c r="C68" s="90">
        <v>1</v>
      </c>
      <c r="D68" s="90">
        <v>4</v>
      </c>
      <c r="E68" s="43" t="s">
        <v>193</v>
      </c>
      <c r="F68" s="154" t="s">
        <v>537</v>
      </c>
      <c r="G68" s="154" t="s">
        <v>598</v>
      </c>
      <c r="H68" s="154" t="s">
        <v>628</v>
      </c>
      <c r="I68" s="154" t="s">
        <v>629</v>
      </c>
      <c r="J68" s="52"/>
    </row>
    <row r="69" spans="1:10" ht="97.5" customHeight="1" x14ac:dyDescent="0.25">
      <c r="A69" s="90">
        <v>10</v>
      </c>
      <c r="B69" s="90">
        <v>4</v>
      </c>
      <c r="C69" s="90">
        <v>1</v>
      </c>
      <c r="D69" s="90">
        <v>5</v>
      </c>
      <c r="E69" s="43" t="s">
        <v>194</v>
      </c>
      <c r="F69" s="154" t="s">
        <v>537</v>
      </c>
      <c r="G69" s="154" t="s">
        <v>598</v>
      </c>
      <c r="H69" s="154" t="s">
        <v>630</v>
      </c>
      <c r="I69" s="77" t="s">
        <v>631</v>
      </c>
      <c r="J69" s="52"/>
    </row>
    <row r="70" spans="1:10" ht="100.5" customHeight="1" x14ac:dyDescent="0.25">
      <c r="A70" s="90">
        <v>10</v>
      </c>
      <c r="B70" s="90">
        <v>4</v>
      </c>
      <c r="C70" s="90">
        <v>1</v>
      </c>
      <c r="D70" s="90">
        <v>6</v>
      </c>
      <c r="E70" s="43" t="s">
        <v>195</v>
      </c>
      <c r="F70" s="154" t="s">
        <v>537</v>
      </c>
      <c r="G70" s="154" t="s">
        <v>598</v>
      </c>
      <c r="H70" s="154" t="s">
        <v>633</v>
      </c>
      <c r="I70" s="154" t="s">
        <v>632</v>
      </c>
      <c r="J70" s="52"/>
    </row>
    <row r="71" spans="1:10" ht="81.75" customHeight="1" x14ac:dyDescent="0.25">
      <c r="A71" s="90">
        <v>10</v>
      </c>
      <c r="B71" s="90">
        <v>4</v>
      </c>
      <c r="C71" s="90">
        <v>1</v>
      </c>
      <c r="D71" s="90">
        <v>7</v>
      </c>
      <c r="E71" s="43" t="s">
        <v>196</v>
      </c>
      <c r="F71" s="154" t="s">
        <v>537</v>
      </c>
      <c r="G71" s="154" t="s">
        <v>598</v>
      </c>
      <c r="H71" s="154" t="s">
        <v>539</v>
      </c>
      <c r="I71" s="77" t="s">
        <v>634</v>
      </c>
      <c r="J71" s="52"/>
    </row>
    <row r="72" spans="1:10" ht="153" x14ac:dyDescent="0.25">
      <c r="A72" s="90">
        <v>10</v>
      </c>
      <c r="B72" s="90">
        <v>4</v>
      </c>
      <c r="C72" s="90">
        <v>2</v>
      </c>
      <c r="D72" s="90"/>
      <c r="E72" s="43" t="s">
        <v>540</v>
      </c>
      <c r="F72" s="154" t="s">
        <v>534</v>
      </c>
      <c r="G72" s="154" t="s">
        <v>598</v>
      </c>
      <c r="H72" s="154" t="s">
        <v>541</v>
      </c>
      <c r="I72" s="154"/>
      <c r="J72" s="52"/>
    </row>
    <row r="73" spans="1:10" ht="69.75" customHeight="1" x14ac:dyDescent="0.25">
      <c r="A73" s="90">
        <v>10</v>
      </c>
      <c r="B73" s="90">
        <v>4</v>
      </c>
      <c r="C73" s="90">
        <v>2</v>
      </c>
      <c r="D73" s="90">
        <v>1</v>
      </c>
      <c r="E73" s="43" t="s">
        <v>542</v>
      </c>
      <c r="F73" s="154" t="s">
        <v>537</v>
      </c>
      <c r="G73" s="154" t="s">
        <v>598</v>
      </c>
      <c r="H73" s="154" t="s">
        <v>635</v>
      </c>
      <c r="I73" s="77" t="s">
        <v>636</v>
      </c>
      <c r="J73" s="52"/>
    </row>
    <row r="74" spans="1:10" ht="267.75" x14ac:dyDescent="0.25">
      <c r="A74" s="90">
        <v>10</v>
      </c>
      <c r="B74" s="90">
        <v>4</v>
      </c>
      <c r="C74" s="90">
        <v>2</v>
      </c>
      <c r="D74" s="90">
        <v>2</v>
      </c>
      <c r="E74" s="43" t="s">
        <v>543</v>
      </c>
      <c r="F74" s="154" t="s">
        <v>537</v>
      </c>
      <c r="G74" s="154" t="s">
        <v>598</v>
      </c>
      <c r="H74" s="154" t="s">
        <v>637</v>
      </c>
      <c r="I74" s="77" t="s">
        <v>638</v>
      </c>
      <c r="J74" s="52"/>
    </row>
    <row r="75" spans="1:10" ht="114.75" x14ac:dyDescent="0.25">
      <c r="A75" s="90">
        <v>10</v>
      </c>
      <c r="B75" s="90">
        <v>4</v>
      </c>
      <c r="C75" s="90">
        <v>2</v>
      </c>
      <c r="D75" s="90">
        <v>3</v>
      </c>
      <c r="E75" s="43" t="s">
        <v>544</v>
      </c>
      <c r="F75" s="154" t="s">
        <v>537</v>
      </c>
      <c r="G75" s="154" t="s">
        <v>598</v>
      </c>
      <c r="H75" s="154" t="s">
        <v>639</v>
      </c>
      <c r="I75" s="77" t="s">
        <v>640</v>
      </c>
      <c r="J75" s="52"/>
    </row>
    <row r="76" spans="1:10" ht="89.25" x14ac:dyDescent="0.25">
      <c r="A76" s="90">
        <v>10</v>
      </c>
      <c r="B76" s="90">
        <v>4</v>
      </c>
      <c r="C76" s="90">
        <v>2</v>
      </c>
      <c r="D76" s="90">
        <v>4</v>
      </c>
      <c r="E76" s="43" t="s">
        <v>545</v>
      </c>
      <c r="F76" s="154" t="s">
        <v>537</v>
      </c>
      <c r="G76" s="154" t="s">
        <v>598</v>
      </c>
      <c r="H76" s="154" t="s">
        <v>197</v>
      </c>
      <c r="I76" s="77" t="s">
        <v>641</v>
      </c>
      <c r="J76" s="52"/>
    </row>
    <row r="77" spans="1:10" ht="127.5" x14ac:dyDescent="0.25">
      <c r="A77" s="90">
        <v>10</v>
      </c>
      <c r="B77" s="90">
        <v>4</v>
      </c>
      <c r="C77" s="90">
        <v>2</v>
      </c>
      <c r="D77" s="90">
        <v>5</v>
      </c>
      <c r="E77" s="43" t="s">
        <v>546</v>
      </c>
      <c r="F77" s="154" t="s">
        <v>537</v>
      </c>
      <c r="G77" s="154" t="s">
        <v>598</v>
      </c>
      <c r="H77" s="154" t="s">
        <v>198</v>
      </c>
      <c r="I77" s="77" t="s">
        <v>642</v>
      </c>
      <c r="J77" s="52"/>
    </row>
    <row r="78" spans="1:10" ht="94.5" customHeight="1" x14ac:dyDescent="0.25">
      <c r="A78" s="90">
        <v>10</v>
      </c>
      <c r="B78" s="90">
        <v>4</v>
      </c>
      <c r="C78" s="90">
        <v>2</v>
      </c>
      <c r="D78" s="90">
        <v>6</v>
      </c>
      <c r="E78" s="43" t="s">
        <v>547</v>
      </c>
      <c r="F78" s="154" t="s">
        <v>537</v>
      </c>
      <c r="G78" s="154" t="s">
        <v>598</v>
      </c>
      <c r="H78" s="154" t="s">
        <v>199</v>
      </c>
      <c r="I78" s="154" t="s">
        <v>643</v>
      </c>
      <c r="J78" s="52"/>
    </row>
    <row r="79" spans="1:10" ht="236.25" customHeight="1" x14ac:dyDescent="0.25">
      <c r="A79" s="90">
        <v>10</v>
      </c>
      <c r="B79" s="90">
        <v>4</v>
      </c>
      <c r="C79" s="90">
        <v>2</v>
      </c>
      <c r="D79" s="90">
        <v>7</v>
      </c>
      <c r="E79" s="43" t="s">
        <v>548</v>
      </c>
      <c r="F79" s="154" t="s">
        <v>537</v>
      </c>
      <c r="G79" s="154" t="s">
        <v>598</v>
      </c>
      <c r="H79" s="154" t="s">
        <v>644</v>
      </c>
      <c r="I79" s="77" t="s">
        <v>645</v>
      </c>
      <c r="J79" s="52"/>
    </row>
    <row r="80" spans="1:10" ht="63.75" x14ac:dyDescent="0.25">
      <c r="A80" s="90">
        <v>10</v>
      </c>
      <c r="B80" s="90">
        <v>4</v>
      </c>
      <c r="C80" s="90">
        <v>3</v>
      </c>
      <c r="D80" s="90"/>
      <c r="E80" s="43" t="s">
        <v>200</v>
      </c>
      <c r="F80" s="154" t="s">
        <v>537</v>
      </c>
      <c r="G80" s="154" t="s">
        <v>598</v>
      </c>
      <c r="H80" s="154"/>
      <c r="I80" s="154"/>
      <c r="J80" s="52"/>
    </row>
    <row r="81" spans="1:10" ht="63.75" x14ac:dyDescent="0.25">
      <c r="A81" s="90">
        <v>10</v>
      </c>
      <c r="B81" s="90">
        <v>4</v>
      </c>
      <c r="C81" s="90">
        <v>3</v>
      </c>
      <c r="D81" s="90">
        <v>1</v>
      </c>
      <c r="E81" s="43" t="s">
        <v>201</v>
      </c>
      <c r="F81" s="154" t="s">
        <v>537</v>
      </c>
      <c r="G81" s="154" t="s">
        <v>598</v>
      </c>
      <c r="H81" s="154" t="s">
        <v>396</v>
      </c>
      <c r="I81" s="77" t="s">
        <v>646</v>
      </c>
      <c r="J81" s="52"/>
    </row>
    <row r="82" spans="1:10" ht="109.5" customHeight="1" x14ac:dyDescent="0.25">
      <c r="A82" s="90">
        <v>10</v>
      </c>
      <c r="B82" s="90">
        <v>4</v>
      </c>
      <c r="C82" s="90">
        <v>3</v>
      </c>
      <c r="D82" s="90">
        <v>2</v>
      </c>
      <c r="E82" s="43" t="s">
        <v>202</v>
      </c>
      <c r="F82" s="154" t="s">
        <v>537</v>
      </c>
      <c r="G82" s="154" t="s">
        <v>598</v>
      </c>
      <c r="H82" s="154" t="s">
        <v>647</v>
      </c>
      <c r="I82" s="77" t="s">
        <v>648</v>
      </c>
      <c r="J82" s="52"/>
    </row>
    <row r="83" spans="1:10" ht="63.75" x14ac:dyDescent="0.25">
      <c r="A83" s="90">
        <v>10</v>
      </c>
      <c r="B83" s="90">
        <v>4</v>
      </c>
      <c r="C83" s="90">
        <v>3</v>
      </c>
      <c r="D83" s="90">
        <v>3</v>
      </c>
      <c r="E83" s="43" t="s">
        <v>203</v>
      </c>
      <c r="F83" s="154" t="s">
        <v>537</v>
      </c>
      <c r="G83" s="154" t="s">
        <v>598</v>
      </c>
      <c r="H83" s="154" t="s">
        <v>204</v>
      </c>
      <c r="I83" s="154" t="s">
        <v>649</v>
      </c>
      <c r="J83" s="52"/>
    </row>
    <row r="84" spans="1:10" ht="153" x14ac:dyDescent="0.25">
      <c r="A84" s="90">
        <v>10</v>
      </c>
      <c r="B84" s="90">
        <v>4</v>
      </c>
      <c r="C84" s="90">
        <v>4</v>
      </c>
      <c r="D84" s="90"/>
      <c r="E84" s="43" t="s">
        <v>205</v>
      </c>
      <c r="F84" s="154" t="s">
        <v>549</v>
      </c>
      <c r="G84" s="154" t="s">
        <v>598</v>
      </c>
      <c r="H84" s="154" t="s">
        <v>550</v>
      </c>
      <c r="I84" s="77" t="s">
        <v>650</v>
      </c>
      <c r="J84" s="52"/>
    </row>
    <row r="85" spans="1:10" ht="98.25" customHeight="1" x14ac:dyDescent="0.25">
      <c r="A85" s="90">
        <v>10</v>
      </c>
      <c r="B85" s="90">
        <v>4</v>
      </c>
      <c r="C85" s="90">
        <v>4</v>
      </c>
      <c r="D85" s="90">
        <v>1</v>
      </c>
      <c r="E85" s="43" t="s">
        <v>206</v>
      </c>
      <c r="F85" s="154" t="s">
        <v>551</v>
      </c>
      <c r="G85" s="154" t="s">
        <v>598</v>
      </c>
      <c r="H85" s="154" t="s">
        <v>397</v>
      </c>
      <c r="I85" s="77" t="s">
        <v>651</v>
      </c>
      <c r="J85" s="52"/>
    </row>
    <row r="86" spans="1:10" ht="63.75" x14ac:dyDescent="0.25">
      <c r="A86" s="90">
        <v>10</v>
      </c>
      <c r="B86" s="90">
        <v>4</v>
      </c>
      <c r="C86" s="90">
        <v>5</v>
      </c>
      <c r="D86" s="90"/>
      <c r="E86" s="43" t="s">
        <v>207</v>
      </c>
      <c r="F86" s="154" t="s">
        <v>537</v>
      </c>
      <c r="G86" s="154" t="s">
        <v>598</v>
      </c>
      <c r="H86" s="154"/>
      <c r="I86" s="154"/>
      <c r="J86" s="52"/>
    </row>
    <row r="87" spans="1:10" ht="211.5" customHeight="1" x14ac:dyDescent="0.25">
      <c r="A87" s="90">
        <v>10</v>
      </c>
      <c r="B87" s="90">
        <v>4</v>
      </c>
      <c r="C87" s="90">
        <v>5</v>
      </c>
      <c r="D87" s="90"/>
      <c r="E87" s="43" t="s">
        <v>412</v>
      </c>
      <c r="F87" s="154" t="s">
        <v>537</v>
      </c>
      <c r="G87" s="154" t="s">
        <v>598</v>
      </c>
      <c r="H87" s="154" t="s">
        <v>652</v>
      </c>
      <c r="I87" s="154" t="s">
        <v>653</v>
      </c>
      <c r="J87" s="52"/>
    </row>
    <row r="88" spans="1:10" ht="145.5" customHeight="1" x14ac:dyDescent="0.25">
      <c r="A88" s="90">
        <v>10</v>
      </c>
      <c r="B88" s="90">
        <v>4</v>
      </c>
      <c r="C88" s="90">
        <v>5</v>
      </c>
      <c r="D88" s="90">
        <v>1</v>
      </c>
      <c r="E88" s="43" t="s">
        <v>552</v>
      </c>
      <c r="F88" s="154" t="s">
        <v>534</v>
      </c>
      <c r="G88" s="154" t="s">
        <v>598</v>
      </c>
      <c r="H88" s="154" t="s">
        <v>413</v>
      </c>
      <c r="I88" s="77" t="s">
        <v>654</v>
      </c>
      <c r="J88" s="52"/>
    </row>
    <row r="89" spans="1:10" ht="109.5" customHeight="1" x14ac:dyDescent="0.25">
      <c r="A89" s="90">
        <v>10</v>
      </c>
      <c r="B89" s="90">
        <v>4</v>
      </c>
      <c r="C89" s="90">
        <v>5</v>
      </c>
      <c r="D89" s="90">
        <v>2</v>
      </c>
      <c r="E89" s="43" t="s">
        <v>553</v>
      </c>
      <c r="F89" s="154" t="s">
        <v>534</v>
      </c>
      <c r="G89" s="154" t="s">
        <v>598</v>
      </c>
      <c r="H89" s="154" t="s">
        <v>554</v>
      </c>
      <c r="I89" s="77" t="s">
        <v>660</v>
      </c>
      <c r="J89" s="52"/>
    </row>
    <row r="90" spans="1:10" ht="60" customHeight="1" x14ac:dyDescent="0.25">
      <c r="A90" s="90">
        <v>10</v>
      </c>
      <c r="B90" s="90">
        <v>5</v>
      </c>
      <c r="C90" s="90"/>
      <c r="D90" s="90"/>
      <c r="E90" s="43" t="s">
        <v>555</v>
      </c>
      <c r="F90" s="154"/>
      <c r="G90" s="154"/>
      <c r="H90" s="154"/>
      <c r="I90" s="154"/>
      <c r="J90" s="52"/>
    </row>
    <row r="91" spans="1:10" ht="150" customHeight="1" x14ac:dyDescent="0.25">
      <c r="A91" s="90">
        <v>10</v>
      </c>
      <c r="B91" s="90">
        <v>5</v>
      </c>
      <c r="C91" s="90">
        <v>1</v>
      </c>
      <c r="D91" s="90"/>
      <c r="E91" s="43" t="s">
        <v>556</v>
      </c>
      <c r="F91" s="154" t="s">
        <v>12</v>
      </c>
      <c r="G91" s="154" t="s">
        <v>598</v>
      </c>
      <c r="H91" s="154" t="s">
        <v>398</v>
      </c>
      <c r="I91" s="154"/>
      <c r="J91" s="52"/>
    </row>
    <row r="92" spans="1:10" ht="63.75" x14ac:dyDescent="0.25">
      <c r="A92" s="90">
        <v>10</v>
      </c>
      <c r="B92" s="90">
        <v>5</v>
      </c>
      <c r="C92" s="90">
        <v>1</v>
      </c>
      <c r="D92" s="90">
        <v>1</v>
      </c>
      <c r="E92" s="43" t="s">
        <v>208</v>
      </c>
      <c r="F92" s="154" t="s">
        <v>12</v>
      </c>
      <c r="G92" s="154" t="s">
        <v>598</v>
      </c>
      <c r="H92" s="154" t="s">
        <v>399</v>
      </c>
      <c r="I92" s="154" t="s">
        <v>615</v>
      </c>
      <c r="J92" s="52"/>
    </row>
    <row r="93" spans="1:10" ht="36" customHeight="1" x14ac:dyDescent="0.25">
      <c r="A93" s="90">
        <v>10</v>
      </c>
      <c r="B93" s="90">
        <v>5</v>
      </c>
      <c r="C93" s="90">
        <v>1</v>
      </c>
      <c r="D93" s="90">
        <v>2</v>
      </c>
      <c r="E93" s="43" t="s">
        <v>209</v>
      </c>
      <c r="F93" s="154" t="s">
        <v>210</v>
      </c>
      <c r="G93" s="154" t="s">
        <v>598</v>
      </c>
      <c r="H93" s="154" t="s">
        <v>211</v>
      </c>
      <c r="I93" s="154" t="s">
        <v>616</v>
      </c>
      <c r="J93" s="52"/>
    </row>
    <row r="94" spans="1:10" ht="42.75" customHeight="1" x14ac:dyDescent="0.25">
      <c r="A94" s="90">
        <v>10</v>
      </c>
      <c r="B94" s="90">
        <v>5</v>
      </c>
      <c r="C94" s="90">
        <v>1</v>
      </c>
      <c r="D94" s="90">
        <v>3</v>
      </c>
      <c r="E94" s="43" t="s">
        <v>212</v>
      </c>
      <c r="F94" s="154" t="s">
        <v>210</v>
      </c>
      <c r="G94" s="154" t="s">
        <v>598</v>
      </c>
      <c r="H94" s="154" t="s">
        <v>211</v>
      </c>
      <c r="I94" s="154" t="s">
        <v>557</v>
      </c>
      <c r="J94" s="52"/>
    </row>
    <row r="95" spans="1:10" ht="76.5" x14ac:dyDescent="0.25">
      <c r="A95" s="90">
        <v>10</v>
      </c>
      <c r="B95" s="90">
        <v>5</v>
      </c>
      <c r="C95" s="90">
        <v>1</v>
      </c>
      <c r="D95" s="90">
        <v>4</v>
      </c>
      <c r="E95" s="43" t="s">
        <v>213</v>
      </c>
      <c r="F95" s="154" t="s">
        <v>210</v>
      </c>
      <c r="G95" s="154" t="s">
        <v>598</v>
      </c>
      <c r="H95" s="154" t="s">
        <v>214</v>
      </c>
      <c r="I95" s="154" t="s">
        <v>287</v>
      </c>
      <c r="J95" s="52"/>
    </row>
    <row r="96" spans="1:10" ht="76.5" x14ac:dyDescent="0.25">
      <c r="A96" s="90">
        <v>10</v>
      </c>
      <c r="B96" s="90">
        <v>5</v>
      </c>
      <c r="C96" s="90">
        <v>1</v>
      </c>
      <c r="D96" s="90">
        <v>5</v>
      </c>
      <c r="E96" s="43" t="s">
        <v>215</v>
      </c>
      <c r="F96" s="154" t="s">
        <v>210</v>
      </c>
      <c r="G96" s="154" t="s">
        <v>598</v>
      </c>
      <c r="H96" s="154" t="s">
        <v>558</v>
      </c>
      <c r="I96" s="154" t="s">
        <v>617</v>
      </c>
      <c r="J96" s="52"/>
    </row>
    <row r="97" spans="1:10" ht="89.25" x14ac:dyDescent="0.25">
      <c r="A97" s="90">
        <v>10</v>
      </c>
      <c r="B97" s="90">
        <v>5</v>
      </c>
      <c r="C97" s="90">
        <v>1</v>
      </c>
      <c r="D97" s="90">
        <v>6</v>
      </c>
      <c r="E97" s="43" t="s">
        <v>216</v>
      </c>
      <c r="F97" s="154" t="s">
        <v>210</v>
      </c>
      <c r="G97" s="154" t="s">
        <v>598</v>
      </c>
      <c r="H97" s="154" t="s">
        <v>217</v>
      </c>
      <c r="I97" s="154" t="s">
        <v>559</v>
      </c>
      <c r="J97" s="52"/>
    </row>
    <row r="98" spans="1:10" ht="76.5" x14ac:dyDescent="0.25">
      <c r="A98" s="90">
        <v>10</v>
      </c>
      <c r="B98" s="90">
        <v>5</v>
      </c>
      <c r="C98" s="90">
        <v>2</v>
      </c>
      <c r="D98" s="90"/>
      <c r="E98" s="43" t="s">
        <v>218</v>
      </c>
      <c r="F98" s="154" t="s">
        <v>210</v>
      </c>
      <c r="G98" s="154" t="s">
        <v>598</v>
      </c>
      <c r="H98" s="154" t="s">
        <v>558</v>
      </c>
      <c r="I98" s="154" t="s">
        <v>400</v>
      </c>
      <c r="J98" s="43" t="s">
        <v>306</v>
      </c>
    </row>
    <row r="99" spans="1:10" ht="140.25" x14ac:dyDescent="0.25">
      <c r="A99" s="90">
        <v>10</v>
      </c>
      <c r="B99" s="90">
        <v>5</v>
      </c>
      <c r="C99" s="90">
        <v>2</v>
      </c>
      <c r="D99" s="90">
        <v>1</v>
      </c>
      <c r="E99" s="43" t="s">
        <v>219</v>
      </c>
      <c r="F99" s="154" t="s">
        <v>210</v>
      </c>
      <c r="G99" s="154" t="s">
        <v>598</v>
      </c>
      <c r="H99" s="154" t="s">
        <v>558</v>
      </c>
      <c r="I99" s="154" t="s">
        <v>618</v>
      </c>
      <c r="J99" s="43" t="s">
        <v>306</v>
      </c>
    </row>
    <row r="100" spans="1:10" ht="48" customHeight="1" x14ac:dyDescent="0.25">
      <c r="A100" s="90">
        <v>10</v>
      </c>
      <c r="B100" s="90">
        <v>5</v>
      </c>
      <c r="C100" s="90">
        <v>2</v>
      </c>
      <c r="D100" s="90">
        <v>2</v>
      </c>
      <c r="E100" s="43" t="s">
        <v>220</v>
      </c>
      <c r="F100" s="154" t="s">
        <v>12</v>
      </c>
      <c r="G100" s="154" t="s">
        <v>598</v>
      </c>
      <c r="H100" s="154" t="s">
        <v>221</v>
      </c>
      <c r="I100" s="154" t="s">
        <v>619</v>
      </c>
      <c r="J100" s="43" t="s">
        <v>560</v>
      </c>
    </row>
    <row r="101" spans="1:10" ht="43.5" customHeight="1" x14ac:dyDescent="0.25">
      <c r="A101" s="90">
        <v>10</v>
      </c>
      <c r="B101" s="90">
        <v>5</v>
      </c>
      <c r="C101" s="90">
        <v>3</v>
      </c>
      <c r="D101" s="90"/>
      <c r="E101" s="43" t="s">
        <v>222</v>
      </c>
      <c r="F101" s="154" t="s">
        <v>12</v>
      </c>
      <c r="G101" s="154" t="s">
        <v>598</v>
      </c>
      <c r="H101" s="154" t="s">
        <v>561</v>
      </c>
      <c r="I101" s="92" t="s">
        <v>620</v>
      </c>
      <c r="J101" s="82"/>
    </row>
    <row r="102" spans="1:10" ht="51" x14ac:dyDescent="0.25">
      <c r="A102" s="90">
        <v>10</v>
      </c>
      <c r="B102" s="90">
        <v>5</v>
      </c>
      <c r="C102" s="90">
        <v>3</v>
      </c>
      <c r="D102" s="90">
        <v>1</v>
      </c>
      <c r="E102" s="43" t="s">
        <v>223</v>
      </c>
      <c r="F102" s="154" t="s">
        <v>12</v>
      </c>
      <c r="G102" s="154" t="s">
        <v>598</v>
      </c>
      <c r="H102" s="154" t="s">
        <v>224</v>
      </c>
      <c r="I102" s="93" t="s">
        <v>562</v>
      </c>
      <c r="J102" s="52"/>
    </row>
    <row r="103" spans="1:10" ht="84" x14ac:dyDescent="0.25">
      <c r="A103" s="90">
        <v>10</v>
      </c>
      <c r="B103" s="90">
        <v>5</v>
      </c>
      <c r="C103" s="90">
        <v>3</v>
      </c>
      <c r="D103" s="90">
        <v>2</v>
      </c>
      <c r="E103" s="43" t="s">
        <v>225</v>
      </c>
      <c r="F103" s="154" t="s">
        <v>12</v>
      </c>
      <c r="G103" s="154" t="s">
        <v>598</v>
      </c>
      <c r="H103" s="154" t="s">
        <v>226</v>
      </c>
      <c r="I103" s="94" t="s">
        <v>563</v>
      </c>
      <c r="J103" s="52"/>
    </row>
    <row r="104" spans="1:10" ht="76.5" x14ac:dyDescent="0.25">
      <c r="A104" s="90">
        <v>10</v>
      </c>
      <c r="B104" s="90">
        <v>5</v>
      </c>
      <c r="C104" s="90">
        <v>4</v>
      </c>
      <c r="D104" s="90"/>
      <c r="E104" s="43" t="s">
        <v>227</v>
      </c>
      <c r="F104" s="154" t="s">
        <v>210</v>
      </c>
      <c r="G104" s="154" t="s">
        <v>598</v>
      </c>
      <c r="H104" s="154" t="s">
        <v>228</v>
      </c>
      <c r="I104" s="92" t="s">
        <v>288</v>
      </c>
      <c r="J104" s="52"/>
    </row>
    <row r="105" spans="1:10" ht="37.5" customHeight="1" x14ac:dyDescent="0.25">
      <c r="A105" s="90">
        <v>10</v>
      </c>
      <c r="B105" s="90">
        <v>5</v>
      </c>
      <c r="C105" s="90">
        <v>4</v>
      </c>
      <c r="D105" s="90">
        <v>1</v>
      </c>
      <c r="E105" s="43" t="s">
        <v>564</v>
      </c>
      <c r="F105" s="154" t="s">
        <v>210</v>
      </c>
      <c r="G105" s="154" t="s">
        <v>598</v>
      </c>
      <c r="H105" s="154" t="s">
        <v>565</v>
      </c>
      <c r="I105" s="92" t="s">
        <v>566</v>
      </c>
      <c r="J105" s="52"/>
    </row>
    <row r="106" spans="1:10" ht="45.75" customHeight="1" x14ac:dyDescent="0.25">
      <c r="A106" s="90">
        <v>10</v>
      </c>
      <c r="B106" s="90">
        <v>6</v>
      </c>
      <c r="C106" s="90"/>
      <c r="D106" s="90"/>
      <c r="E106" s="43" t="s">
        <v>567</v>
      </c>
      <c r="F106" s="154"/>
      <c r="G106" s="154"/>
      <c r="H106" s="154"/>
      <c r="I106" s="154"/>
      <c r="J106" s="52"/>
    </row>
    <row r="107" spans="1:10" ht="51" customHeight="1" x14ac:dyDescent="0.25">
      <c r="A107" s="90">
        <v>10</v>
      </c>
      <c r="B107" s="90">
        <v>6</v>
      </c>
      <c r="C107" s="90">
        <v>1</v>
      </c>
      <c r="D107" s="90"/>
      <c r="E107" s="43" t="s">
        <v>229</v>
      </c>
      <c r="F107" s="154" t="s">
        <v>448</v>
      </c>
      <c r="G107" s="154" t="s">
        <v>598</v>
      </c>
      <c r="H107" s="154" t="s">
        <v>230</v>
      </c>
      <c r="I107" s="95"/>
      <c r="J107" s="52"/>
    </row>
    <row r="108" spans="1:10" ht="102" x14ac:dyDescent="0.25">
      <c r="A108" s="90">
        <v>10</v>
      </c>
      <c r="B108" s="90">
        <v>6</v>
      </c>
      <c r="C108" s="90">
        <v>1</v>
      </c>
      <c r="D108" s="90">
        <v>1</v>
      </c>
      <c r="E108" s="43" t="s">
        <v>231</v>
      </c>
      <c r="F108" s="154" t="s">
        <v>568</v>
      </c>
      <c r="G108" s="154" t="s">
        <v>598</v>
      </c>
      <c r="H108" s="154" t="s">
        <v>232</v>
      </c>
      <c r="I108" s="95" t="s">
        <v>289</v>
      </c>
      <c r="J108" s="52"/>
    </row>
    <row r="109" spans="1:10" ht="70.5" customHeight="1" x14ac:dyDescent="0.25">
      <c r="A109" s="90">
        <v>10</v>
      </c>
      <c r="B109" s="90">
        <v>6</v>
      </c>
      <c r="C109" s="90">
        <v>1</v>
      </c>
      <c r="D109" s="90">
        <v>2</v>
      </c>
      <c r="E109" s="43" t="s">
        <v>233</v>
      </c>
      <c r="F109" s="154" t="s">
        <v>448</v>
      </c>
      <c r="G109" s="154" t="s">
        <v>598</v>
      </c>
      <c r="H109" s="154" t="s">
        <v>234</v>
      </c>
      <c r="I109" s="95" t="s">
        <v>569</v>
      </c>
      <c r="J109" s="52"/>
    </row>
    <row r="110" spans="1:10" ht="84.75" customHeight="1" x14ac:dyDescent="0.25">
      <c r="A110" s="90">
        <v>10</v>
      </c>
      <c r="B110" s="90">
        <v>6</v>
      </c>
      <c r="C110" s="90">
        <v>1</v>
      </c>
      <c r="D110" s="90">
        <v>3</v>
      </c>
      <c r="E110" s="43" t="s">
        <v>570</v>
      </c>
      <c r="F110" s="154" t="s">
        <v>534</v>
      </c>
      <c r="G110" s="154" t="s">
        <v>598</v>
      </c>
      <c r="H110" s="154" t="s">
        <v>571</v>
      </c>
      <c r="I110" s="95" t="s">
        <v>572</v>
      </c>
      <c r="J110" s="52"/>
    </row>
    <row r="111" spans="1:10" ht="48" x14ac:dyDescent="0.25">
      <c r="A111" s="90">
        <v>10</v>
      </c>
      <c r="B111" s="90">
        <v>6</v>
      </c>
      <c r="C111" s="90">
        <v>1</v>
      </c>
      <c r="D111" s="90">
        <v>4</v>
      </c>
      <c r="E111" s="43" t="s">
        <v>235</v>
      </c>
      <c r="F111" s="154" t="s">
        <v>448</v>
      </c>
      <c r="G111" s="154" t="s">
        <v>598</v>
      </c>
      <c r="H111" s="154" t="s">
        <v>236</v>
      </c>
      <c r="I111" s="95" t="s">
        <v>401</v>
      </c>
      <c r="J111" s="52"/>
    </row>
    <row r="112" spans="1:10" ht="89.25" x14ac:dyDescent="0.25">
      <c r="A112" s="90">
        <v>10</v>
      </c>
      <c r="B112" s="90">
        <v>6</v>
      </c>
      <c r="C112" s="90">
        <v>1</v>
      </c>
      <c r="D112" s="90">
        <v>5</v>
      </c>
      <c r="E112" s="43" t="s">
        <v>237</v>
      </c>
      <c r="F112" s="154" t="s">
        <v>448</v>
      </c>
      <c r="G112" s="154" t="s">
        <v>598</v>
      </c>
      <c r="H112" s="154" t="s">
        <v>238</v>
      </c>
      <c r="I112" s="154" t="s">
        <v>402</v>
      </c>
      <c r="J112" s="52"/>
    </row>
    <row r="113" spans="1:10" ht="114.75" x14ac:dyDescent="0.25">
      <c r="A113" s="90">
        <v>10</v>
      </c>
      <c r="B113" s="90">
        <v>6</v>
      </c>
      <c r="C113" s="90">
        <v>1</v>
      </c>
      <c r="D113" s="90">
        <v>6</v>
      </c>
      <c r="E113" s="43" t="s">
        <v>239</v>
      </c>
      <c r="F113" s="154" t="s">
        <v>448</v>
      </c>
      <c r="G113" s="154" t="s">
        <v>598</v>
      </c>
      <c r="H113" s="154" t="s">
        <v>573</v>
      </c>
      <c r="I113" s="77" t="s">
        <v>574</v>
      </c>
      <c r="J113" s="52"/>
    </row>
    <row r="114" spans="1:10" ht="71.25" customHeight="1" x14ac:dyDescent="0.25">
      <c r="A114" s="90">
        <v>10</v>
      </c>
      <c r="B114" s="90">
        <v>6</v>
      </c>
      <c r="C114" s="90">
        <v>1</v>
      </c>
      <c r="D114" s="90">
        <v>7</v>
      </c>
      <c r="E114" s="43" t="s">
        <v>240</v>
      </c>
      <c r="F114" s="154" t="s">
        <v>448</v>
      </c>
      <c r="G114" s="154" t="s">
        <v>598</v>
      </c>
      <c r="H114" s="154" t="s">
        <v>241</v>
      </c>
      <c r="I114" s="154" t="s">
        <v>575</v>
      </c>
      <c r="J114" s="52"/>
    </row>
    <row r="115" spans="1:10" ht="87" customHeight="1" x14ac:dyDescent="0.25">
      <c r="A115" s="90">
        <v>10</v>
      </c>
      <c r="B115" s="90">
        <v>6</v>
      </c>
      <c r="C115" s="90">
        <v>1</v>
      </c>
      <c r="D115" s="90">
        <v>8</v>
      </c>
      <c r="E115" s="43" t="s">
        <v>576</v>
      </c>
      <c r="F115" s="154" t="s">
        <v>448</v>
      </c>
      <c r="G115" s="154" t="s">
        <v>598</v>
      </c>
      <c r="H115" s="154" t="s">
        <v>403</v>
      </c>
      <c r="I115" s="154" t="s">
        <v>577</v>
      </c>
      <c r="J115" s="52"/>
    </row>
    <row r="116" spans="1:10" ht="51" x14ac:dyDescent="0.25">
      <c r="A116" s="90">
        <v>10</v>
      </c>
      <c r="B116" s="90">
        <v>6</v>
      </c>
      <c r="C116" s="90">
        <v>1</v>
      </c>
      <c r="D116" s="90">
        <v>9</v>
      </c>
      <c r="E116" s="43" t="s">
        <v>242</v>
      </c>
      <c r="F116" s="154" t="s">
        <v>578</v>
      </c>
      <c r="G116" s="154" t="s">
        <v>598</v>
      </c>
      <c r="H116" s="154" t="s">
        <v>243</v>
      </c>
      <c r="I116" s="154" t="s">
        <v>579</v>
      </c>
      <c r="J116" s="52"/>
    </row>
    <row r="117" spans="1:10" ht="42.75" customHeight="1" x14ac:dyDescent="0.25">
      <c r="A117" s="90">
        <v>10</v>
      </c>
      <c r="B117" s="90">
        <v>6</v>
      </c>
      <c r="C117" s="90">
        <v>1</v>
      </c>
      <c r="D117" s="90">
        <v>10</v>
      </c>
      <c r="E117" s="43" t="s">
        <v>244</v>
      </c>
      <c r="F117" s="154" t="s">
        <v>448</v>
      </c>
      <c r="G117" s="154" t="s">
        <v>598</v>
      </c>
      <c r="H117" s="154" t="s">
        <v>245</v>
      </c>
      <c r="I117" s="154" t="s">
        <v>290</v>
      </c>
      <c r="J117" s="52"/>
    </row>
    <row r="118" spans="1:10" ht="48" customHeight="1" x14ac:dyDescent="0.25">
      <c r="A118" s="90">
        <v>10</v>
      </c>
      <c r="B118" s="90">
        <v>6</v>
      </c>
      <c r="C118" s="90">
        <v>1</v>
      </c>
      <c r="D118" s="90">
        <v>11</v>
      </c>
      <c r="E118" s="43" t="s">
        <v>580</v>
      </c>
      <c r="F118" s="154" t="s">
        <v>448</v>
      </c>
      <c r="G118" s="154" t="s">
        <v>598</v>
      </c>
      <c r="H118" s="154" t="s">
        <v>246</v>
      </c>
      <c r="I118" s="77" t="s">
        <v>581</v>
      </c>
      <c r="J118" s="52"/>
    </row>
    <row r="119" spans="1:10" ht="33.75" customHeight="1" x14ac:dyDescent="0.25">
      <c r="A119" s="90">
        <v>10</v>
      </c>
      <c r="B119" s="90">
        <v>7</v>
      </c>
      <c r="C119" s="90"/>
      <c r="D119" s="90"/>
      <c r="E119" s="43" t="s">
        <v>247</v>
      </c>
      <c r="F119" s="154"/>
      <c r="G119" s="154"/>
      <c r="H119" s="154"/>
      <c r="I119" s="154"/>
      <c r="J119" s="52"/>
    </row>
    <row r="120" spans="1:10" ht="140.25" x14ac:dyDescent="0.25">
      <c r="A120" s="90">
        <v>10</v>
      </c>
      <c r="B120" s="90">
        <v>7</v>
      </c>
      <c r="C120" s="90">
        <v>1</v>
      </c>
      <c r="D120" s="90"/>
      <c r="E120" s="43" t="s">
        <v>582</v>
      </c>
      <c r="F120" s="154" t="s">
        <v>621</v>
      </c>
      <c r="G120" s="154" t="s">
        <v>598</v>
      </c>
      <c r="H120" s="154" t="s">
        <v>269</v>
      </c>
      <c r="I120" s="154" t="s">
        <v>296</v>
      </c>
      <c r="J120" s="52"/>
    </row>
    <row r="121" spans="1:10" ht="114.75" x14ac:dyDescent="0.25">
      <c r="A121" s="90">
        <v>10</v>
      </c>
      <c r="B121" s="90">
        <v>7</v>
      </c>
      <c r="C121" s="90">
        <v>1</v>
      </c>
      <c r="D121" s="90">
        <v>1</v>
      </c>
      <c r="E121" s="43" t="s">
        <v>248</v>
      </c>
      <c r="F121" s="154" t="s">
        <v>622</v>
      </c>
      <c r="G121" s="154" t="s">
        <v>598</v>
      </c>
      <c r="H121" s="154" t="s">
        <v>269</v>
      </c>
      <c r="I121" s="154" t="s">
        <v>291</v>
      </c>
      <c r="J121" s="52"/>
    </row>
    <row r="122" spans="1:10" ht="51" x14ac:dyDescent="0.25">
      <c r="A122" s="90">
        <v>10</v>
      </c>
      <c r="B122" s="90">
        <v>7</v>
      </c>
      <c r="C122" s="90">
        <v>1</v>
      </c>
      <c r="D122" s="90">
        <v>2</v>
      </c>
      <c r="E122" s="43" t="s">
        <v>583</v>
      </c>
      <c r="F122" s="154" t="s">
        <v>249</v>
      </c>
      <c r="G122" s="154" t="s">
        <v>598</v>
      </c>
      <c r="H122" s="154" t="s">
        <v>250</v>
      </c>
      <c r="I122" s="154" t="s">
        <v>291</v>
      </c>
      <c r="J122" s="52"/>
    </row>
    <row r="123" spans="1:10" ht="102" x14ac:dyDescent="0.25">
      <c r="A123" s="90">
        <v>10</v>
      </c>
      <c r="B123" s="90">
        <v>7</v>
      </c>
      <c r="C123" s="90">
        <v>1</v>
      </c>
      <c r="D123" s="90">
        <v>3</v>
      </c>
      <c r="E123" s="43" t="s">
        <v>251</v>
      </c>
      <c r="F123" s="154" t="s">
        <v>249</v>
      </c>
      <c r="G123" s="154" t="s">
        <v>598</v>
      </c>
      <c r="H123" s="154" t="s">
        <v>307</v>
      </c>
      <c r="I123" s="154" t="s">
        <v>297</v>
      </c>
      <c r="J123" s="52"/>
    </row>
    <row r="124" spans="1:10" ht="102" x14ac:dyDescent="0.25">
      <c r="A124" s="90">
        <v>10</v>
      </c>
      <c r="B124" s="90">
        <v>7</v>
      </c>
      <c r="C124" s="90">
        <v>1</v>
      </c>
      <c r="D124" s="90">
        <v>4</v>
      </c>
      <c r="E124" s="43" t="s">
        <v>252</v>
      </c>
      <c r="F124" s="154" t="s">
        <v>249</v>
      </c>
      <c r="G124" s="154" t="s">
        <v>598</v>
      </c>
      <c r="H124" s="154" t="s">
        <v>270</v>
      </c>
      <c r="I124" s="154" t="s">
        <v>297</v>
      </c>
      <c r="J124" s="52"/>
    </row>
    <row r="125" spans="1:10" ht="83.25" customHeight="1" x14ac:dyDescent="0.25">
      <c r="A125" s="90">
        <v>10</v>
      </c>
      <c r="B125" s="90">
        <v>7</v>
      </c>
      <c r="C125" s="90">
        <v>1</v>
      </c>
      <c r="D125" s="90">
        <v>5</v>
      </c>
      <c r="E125" s="43" t="s">
        <v>584</v>
      </c>
      <c r="F125" s="154" t="s">
        <v>623</v>
      </c>
      <c r="G125" s="154" t="s">
        <v>598</v>
      </c>
      <c r="H125" s="154" t="s">
        <v>253</v>
      </c>
      <c r="I125" s="154" t="s">
        <v>292</v>
      </c>
      <c r="J125" s="52"/>
    </row>
    <row r="126" spans="1:10" ht="57" customHeight="1" x14ac:dyDescent="0.25">
      <c r="A126" s="90">
        <v>10</v>
      </c>
      <c r="B126" s="90">
        <v>7</v>
      </c>
      <c r="C126" s="90">
        <v>1</v>
      </c>
      <c r="D126" s="90">
        <v>6</v>
      </c>
      <c r="E126" s="43" t="s">
        <v>254</v>
      </c>
      <c r="F126" s="154" t="s">
        <v>585</v>
      </c>
      <c r="G126" s="154" t="s">
        <v>598</v>
      </c>
      <c r="H126" s="154" t="s">
        <v>255</v>
      </c>
      <c r="I126" s="154" t="s">
        <v>293</v>
      </c>
      <c r="J126" s="52"/>
    </row>
    <row r="127" spans="1:10" ht="38.25" x14ac:dyDescent="0.25">
      <c r="A127" s="90">
        <v>10</v>
      </c>
      <c r="B127" s="90">
        <v>7</v>
      </c>
      <c r="C127" s="90">
        <v>2</v>
      </c>
      <c r="D127" s="90"/>
      <c r="E127" s="43" t="s">
        <v>9</v>
      </c>
      <c r="F127" s="154" t="s">
        <v>249</v>
      </c>
      <c r="G127" s="154" t="s">
        <v>598</v>
      </c>
      <c r="H127" s="154" t="s">
        <v>256</v>
      </c>
      <c r="I127" s="154" t="s">
        <v>294</v>
      </c>
      <c r="J127" s="52"/>
    </row>
    <row r="128" spans="1:10" ht="38.25" x14ac:dyDescent="0.25">
      <c r="A128" s="90">
        <v>10</v>
      </c>
      <c r="B128" s="90">
        <v>7</v>
      </c>
      <c r="C128" s="90">
        <v>2</v>
      </c>
      <c r="D128" s="90">
        <v>1</v>
      </c>
      <c r="E128" s="43" t="s">
        <v>7</v>
      </c>
      <c r="F128" s="89" t="s">
        <v>249</v>
      </c>
      <c r="G128" s="154" t="s">
        <v>598</v>
      </c>
      <c r="H128" s="89" t="s">
        <v>256</v>
      </c>
      <c r="I128" s="89" t="s">
        <v>294</v>
      </c>
      <c r="J128" s="52"/>
    </row>
    <row r="129" spans="1:10" ht="38.25" x14ac:dyDescent="0.25">
      <c r="A129" s="90">
        <v>10</v>
      </c>
      <c r="B129" s="90">
        <v>7</v>
      </c>
      <c r="C129" s="90">
        <v>3</v>
      </c>
      <c r="D129" s="90"/>
      <c r="E129" s="43" t="s">
        <v>5</v>
      </c>
      <c r="F129" s="89" t="s">
        <v>249</v>
      </c>
      <c r="G129" s="154" t="s">
        <v>598</v>
      </c>
      <c r="H129" s="89" t="s">
        <v>257</v>
      </c>
      <c r="I129" s="89" t="s">
        <v>624</v>
      </c>
      <c r="J129" s="52"/>
    </row>
    <row r="130" spans="1:10" ht="51" x14ac:dyDescent="0.25">
      <c r="A130" s="90">
        <v>10</v>
      </c>
      <c r="B130" s="90">
        <v>7</v>
      </c>
      <c r="C130" s="90">
        <v>4</v>
      </c>
      <c r="D130" s="90"/>
      <c r="E130" s="43" t="s">
        <v>4</v>
      </c>
      <c r="F130" s="89" t="s">
        <v>586</v>
      </c>
      <c r="G130" s="154" t="s">
        <v>598</v>
      </c>
      <c r="H130" s="89" t="s">
        <v>258</v>
      </c>
      <c r="I130" s="89" t="s">
        <v>426</v>
      </c>
      <c r="J130" s="52"/>
    </row>
    <row r="131" spans="1:10" ht="114.75" x14ac:dyDescent="0.25">
      <c r="A131" s="90">
        <v>10</v>
      </c>
      <c r="B131" s="90">
        <v>7</v>
      </c>
      <c r="C131" s="90">
        <v>4</v>
      </c>
      <c r="D131" s="90">
        <v>1</v>
      </c>
      <c r="E131" s="43" t="s">
        <v>259</v>
      </c>
      <c r="F131" s="154" t="s">
        <v>586</v>
      </c>
      <c r="G131" s="154" t="s">
        <v>598</v>
      </c>
      <c r="H131" s="89" t="s">
        <v>258</v>
      </c>
      <c r="I131" s="154" t="s">
        <v>426</v>
      </c>
      <c r="J131" s="52"/>
    </row>
    <row r="132" spans="1:10" ht="51" x14ac:dyDescent="0.25">
      <c r="A132" s="90">
        <v>10</v>
      </c>
      <c r="B132" s="90">
        <v>7</v>
      </c>
      <c r="C132" s="90">
        <v>5</v>
      </c>
      <c r="D132" s="90"/>
      <c r="E132" s="43" t="s">
        <v>260</v>
      </c>
      <c r="F132" s="154" t="s">
        <v>623</v>
      </c>
      <c r="G132" s="154" t="s">
        <v>598</v>
      </c>
      <c r="H132" s="154" t="s">
        <v>261</v>
      </c>
      <c r="I132" s="154" t="s">
        <v>294</v>
      </c>
      <c r="J132" s="52"/>
    </row>
    <row r="133" spans="1:10" ht="69" customHeight="1" x14ac:dyDescent="0.25">
      <c r="A133" s="90">
        <v>10</v>
      </c>
      <c r="B133" s="90">
        <v>7</v>
      </c>
      <c r="C133" s="90">
        <v>5</v>
      </c>
      <c r="D133" s="90">
        <v>1</v>
      </c>
      <c r="E133" s="43" t="s">
        <v>587</v>
      </c>
      <c r="F133" s="154" t="s">
        <v>623</v>
      </c>
      <c r="G133" s="154" t="s">
        <v>598</v>
      </c>
      <c r="H133" s="154" t="s">
        <v>261</v>
      </c>
      <c r="I133" s="154" t="s">
        <v>294</v>
      </c>
      <c r="J133" s="52"/>
    </row>
    <row r="134" spans="1:10" ht="84.75" customHeight="1" x14ac:dyDescent="0.25">
      <c r="A134" s="90">
        <v>10</v>
      </c>
      <c r="B134" s="90">
        <v>7</v>
      </c>
      <c r="C134" s="90">
        <v>6</v>
      </c>
      <c r="D134" s="90"/>
      <c r="E134" s="43" t="s">
        <v>96</v>
      </c>
      <c r="F134" s="154" t="s">
        <v>588</v>
      </c>
      <c r="G134" s="154" t="s">
        <v>598</v>
      </c>
      <c r="H134" s="154" t="s">
        <v>589</v>
      </c>
      <c r="I134" s="154"/>
      <c r="J134" s="52"/>
    </row>
    <row r="135" spans="1:10" ht="83.25" customHeight="1" x14ac:dyDescent="0.25">
      <c r="A135" s="90">
        <v>10</v>
      </c>
      <c r="B135" s="90">
        <v>7</v>
      </c>
      <c r="C135" s="90">
        <v>6</v>
      </c>
      <c r="D135" s="90">
        <v>1</v>
      </c>
      <c r="E135" s="43" t="s">
        <v>590</v>
      </c>
      <c r="F135" s="154" t="s">
        <v>588</v>
      </c>
      <c r="G135" s="154" t="s">
        <v>598</v>
      </c>
      <c r="H135" s="154" t="s">
        <v>589</v>
      </c>
      <c r="I135" s="200" t="s">
        <v>297</v>
      </c>
      <c r="J135" s="52"/>
    </row>
    <row r="136" spans="1:10" ht="63.75" x14ac:dyDescent="0.25">
      <c r="A136" s="90">
        <v>10</v>
      </c>
      <c r="B136" s="90">
        <v>7</v>
      </c>
      <c r="C136" s="90">
        <v>6</v>
      </c>
      <c r="D136" s="90">
        <v>2</v>
      </c>
      <c r="E136" s="43" t="s">
        <v>91</v>
      </c>
      <c r="F136" s="154" t="s">
        <v>588</v>
      </c>
      <c r="G136" s="154" t="s">
        <v>598</v>
      </c>
      <c r="H136" s="154" t="s">
        <v>591</v>
      </c>
      <c r="I136" s="200" t="s">
        <v>297</v>
      </c>
      <c r="J136" s="52"/>
    </row>
    <row r="137" spans="1:10" ht="89.25" x14ac:dyDescent="0.25">
      <c r="A137" s="90">
        <v>10</v>
      </c>
      <c r="B137" s="90">
        <v>8</v>
      </c>
      <c r="C137" s="90">
        <v>1</v>
      </c>
      <c r="D137" s="90"/>
      <c r="E137" s="43" t="s">
        <v>592</v>
      </c>
      <c r="F137" s="154" t="s">
        <v>249</v>
      </c>
      <c r="G137" s="154" t="s">
        <v>598</v>
      </c>
      <c r="H137" s="154" t="s">
        <v>262</v>
      </c>
      <c r="I137" s="200" t="s">
        <v>297</v>
      </c>
      <c r="J137" s="52"/>
    </row>
    <row r="138" spans="1:10" ht="89.25" x14ac:dyDescent="0.25">
      <c r="A138" s="90">
        <v>10</v>
      </c>
      <c r="B138" s="90">
        <v>8</v>
      </c>
      <c r="C138" s="90">
        <v>1</v>
      </c>
      <c r="D138" s="90">
        <v>1</v>
      </c>
      <c r="E138" s="43" t="s">
        <v>263</v>
      </c>
      <c r="F138" s="154" t="s">
        <v>249</v>
      </c>
      <c r="G138" s="154" t="s">
        <v>598</v>
      </c>
      <c r="H138" s="154" t="s">
        <v>262</v>
      </c>
      <c r="I138" s="154" t="s">
        <v>297</v>
      </c>
      <c r="J138" s="52"/>
    </row>
    <row r="146" ht="15" customHeight="1" x14ac:dyDescent="0.25"/>
    <row r="152" ht="15" customHeight="1" x14ac:dyDescent="0.25"/>
    <row r="155" ht="15" customHeight="1" x14ac:dyDescent="0.25"/>
    <row r="158" ht="15" customHeight="1" x14ac:dyDescent="0.25"/>
  </sheetData>
  <mergeCells count="10">
    <mergeCell ref="E63:I63"/>
    <mergeCell ref="J4:J5"/>
    <mergeCell ref="A2:J2"/>
    <mergeCell ref="E6:J6"/>
    <mergeCell ref="A4:D4"/>
    <mergeCell ref="I4:I5"/>
    <mergeCell ref="E4:E5"/>
    <mergeCell ref="F4:F5"/>
    <mergeCell ref="H4:H5"/>
    <mergeCell ref="G4:G5"/>
  </mergeCells>
  <pageMargins left="0.25" right="0.25" top="0.75" bottom="0.75" header="0.3" footer="0.3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A5" sqref="A5:L5"/>
    </sheetView>
  </sheetViews>
  <sheetFormatPr defaultRowHeight="15" x14ac:dyDescent="0.25"/>
  <sheetData>
    <row r="1" spans="1:12" x14ac:dyDescent="0.25">
      <c r="A1" s="357" t="s">
        <v>308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44"/>
    </row>
    <row r="2" spans="1:12" x14ac:dyDescent="0.25">
      <c r="A2" s="358" t="s">
        <v>0</v>
      </c>
      <c r="B2" s="358"/>
      <c r="C2" s="354" t="s">
        <v>21</v>
      </c>
      <c r="D2" s="354"/>
      <c r="E2" s="354" t="s">
        <v>309</v>
      </c>
      <c r="F2" s="354" t="s">
        <v>310</v>
      </c>
      <c r="G2" s="354" t="s">
        <v>311</v>
      </c>
      <c r="H2" s="354" t="s">
        <v>100</v>
      </c>
      <c r="I2" s="354" t="s">
        <v>101</v>
      </c>
      <c r="J2" s="359" t="s">
        <v>312</v>
      </c>
      <c r="K2" s="354" t="s">
        <v>313</v>
      </c>
      <c r="L2" s="354" t="s">
        <v>314</v>
      </c>
    </row>
    <row r="3" spans="1:12" x14ac:dyDescent="0.25">
      <c r="A3" s="358"/>
      <c r="B3" s="358"/>
      <c r="C3" s="354"/>
      <c r="D3" s="354"/>
      <c r="E3" s="354"/>
      <c r="F3" s="354"/>
      <c r="G3" s="354"/>
      <c r="H3" s="354"/>
      <c r="I3" s="354"/>
      <c r="J3" s="359"/>
      <c r="K3" s="354"/>
      <c r="L3" s="354"/>
    </row>
    <row r="4" spans="1:12" x14ac:dyDescent="0.25">
      <c r="A4" s="209" t="s">
        <v>1</v>
      </c>
      <c r="B4" s="209" t="s">
        <v>2</v>
      </c>
      <c r="C4" s="355"/>
      <c r="D4" s="355"/>
      <c r="E4" s="355"/>
      <c r="F4" s="355"/>
      <c r="G4" s="355"/>
      <c r="H4" s="355"/>
      <c r="I4" s="355"/>
      <c r="J4" s="360"/>
      <c r="K4" s="355"/>
      <c r="L4" s="355"/>
    </row>
    <row r="5" spans="1:12" x14ac:dyDescent="0.25">
      <c r="A5" s="361" t="s">
        <v>315</v>
      </c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</row>
    <row r="6" spans="1:12" x14ac:dyDescent="0.25">
      <c r="A6" s="356"/>
      <c r="B6" s="356"/>
      <c r="C6" s="45"/>
      <c r="D6" s="45"/>
      <c r="E6" s="45"/>
      <c r="F6" s="46"/>
      <c r="G6" s="47"/>
      <c r="H6" s="47"/>
      <c r="I6" s="47"/>
      <c r="J6" s="47"/>
      <c r="K6" s="47"/>
      <c r="L6" s="45"/>
    </row>
    <row r="7" spans="1:12" x14ac:dyDescent="0.25">
      <c r="A7" s="356"/>
      <c r="B7" s="356"/>
      <c r="C7" s="45"/>
      <c r="D7" s="45"/>
      <c r="E7" s="45"/>
      <c r="F7" s="46"/>
      <c r="G7" s="47"/>
      <c r="H7" s="47"/>
      <c r="I7" s="47"/>
      <c r="J7" s="47"/>
      <c r="K7" s="47"/>
      <c r="L7" s="45"/>
    </row>
    <row r="8" spans="1:12" x14ac:dyDescent="0.25">
      <c r="A8" s="356"/>
      <c r="B8" s="356"/>
      <c r="C8" s="45"/>
      <c r="D8" s="45"/>
      <c r="E8" s="45"/>
      <c r="F8" s="46"/>
      <c r="G8" s="47"/>
      <c r="H8" s="47"/>
      <c r="I8" s="47"/>
      <c r="J8" s="47"/>
      <c r="K8" s="47"/>
      <c r="L8" s="45"/>
    </row>
    <row r="9" spans="1:12" x14ac:dyDescent="0.25">
      <c r="A9" s="356"/>
      <c r="B9" s="356"/>
      <c r="C9" s="45"/>
      <c r="D9" s="45"/>
      <c r="E9" s="45"/>
      <c r="F9" s="46"/>
      <c r="G9" s="47"/>
      <c r="H9" s="47"/>
      <c r="I9" s="47"/>
      <c r="J9" s="47"/>
      <c r="K9" s="47"/>
      <c r="L9" s="45"/>
    </row>
    <row r="10" spans="1:12" x14ac:dyDescent="0.25">
      <c r="A10" s="356"/>
      <c r="B10" s="356"/>
      <c r="C10" s="45"/>
      <c r="D10" s="45"/>
      <c r="E10" s="45"/>
      <c r="F10" s="46"/>
      <c r="G10" s="47"/>
      <c r="H10" s="47"/>
      <c r="I10" s="47"/>
      <c r="J10" s="47"/>
      <c r="K10" s="47"/>
      <c r="L10" s="45"/>
    </row>
  </sheetData>
  <mergeCells count="14">
    <mergeCell ref="L2:L4"/>
    <mergeCell ref="A6:A10"/>
    <mergeCell ref="B6:B10"/>
    <mergeCell ref="A1:K1"/>
    <mergeCell ref="A2:B3"/>
    <mergeCell ref="C2:D4"/>
    <mergeCell ref="E2:E4"/>
    <mergeCell ref="F2:F4"/>
    <mergeCell ref="G2:G4"/>
    <mergeCell ref="H2:H4"/>
    <mergeCell ref="I2:I4"/>
    <mergeCell ref="J2:J4"/>
    <mergeCell ref="K2:K4"/>
    <mergeCell ref="A5:L5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9"/>
  <sheetViews>
    <sheetView topLeftCell="A37" zoomScaleNormal="100" workbookViewId="0">
      <selection activeCell="I9" sqref="I9"/>
    </sheetView>
  </sheetViews>
  <sheetFormatPr defaultRowHeight="15" x14ac:dyDescent="0.25"/>
  <cols>
    <col min="4" max="4" width="35.5703125" bestFit="1" customWidth="1"/>
    <col min="9" max="9" width="9.7109375" customWidth="1"/>
    <col min="10" max="10" width="11.5703125" customWidth="1"/>
    <col min="11" max="11" width="8" customWidth="1"/>
    <col min="12" max="12" width="12" customWidth="1"/>
  </cols>
  <sheetData>
    <row r="3" spans="1:12" ht="30" customHeight="1" x14ac:dyDescent="0.25">
      <c r="A3" s="376" t="s">
        <v>0</v>
      </c>
      <c r="B3" s="376"/>
      <c r="C3" s="377" t="s">
        <v>316</v>
      </c>
      <c r="D3" s="351" t="s">
        <v>317</v>
      </c>
      <c r="E3" s="351" t="s">
        <v>318</v>
      </c>
      <c r="F3" s="362" t="s">
        <v>319</v>
      </c>
      <c r="G3" s="362"/>
      <c r="H3" s="362"/>
      <c r="I3" s="362" t="s">
        <v>320</v>
      </c>
      <c r="J3" s="362" t="s">
        <v>321</v>
      </c>
      <c r="K3" s="362" t="s">
        <v>322</v>
      </c>
      <c r="L3" s="362" t="s">
        <v>323</v>
      </c>
    </row>
    <row r="4" spans="1:12" ht="15" customHeight="1" x14ac:dyDescent="0.25">
      <c r="A4" s="376"/>
      <c r="B4" s="376"/>
      <c r="C4" s="377"/>
      <c r="D4" s="351"/>
      <c r="E4" s="351"/>
      <c r="F4" s="362" t="s">
        <v>324</v>
      </c>
      <c r="G4" s="362" t="s">
        <v>325</v>
      </c>
      <c r="H4" s="362" t="s">
        <v>326</v>
      </c>
      <c r="I4" s="362"/>
      <c r="J4" s="362"/>
      <c r="K4" s="362"/>
      <c r="L4" s="362"/>
    </row>
    <row r="5" spans="1:12" ht="69" customHeight="1" x14ac:dyDescent="0.25">
      <c r="A5" s="69" t="s">
        <v>1</v>
      </c>
      <c r="B5" s="69" t="s">
        <v>2</v>
      </c>
      <c r="C5" s="377"/>
      <c r="D5" s="351"/>
      <c r="E5" s="351"/>
      <c r="F5" s="362"/>
      <c r="G5" s="362"/>
      <c r="H5" s="362"/>
      <c r="I5" s="362"/>
      <c r="J5" s="362"/>
      <c r="K5" s="362"/>
      <c r="L5" s="362"/>
    </row>
    <row r="6" spans="1:12" ht="15.75" customHeight="1" x14ac:dyDescent="0.25">
      <c r="A6" s="162" t="s">
        <v>327</v>
      </c>
      <c r="B6" s="162"/>
      <c r="C6" s="163"/>
      <c r="D6" s="367" t="s">
        <v>328</v>
      </c>
      <c r="E6" s="367"/>
      <c r="F6" s="367"/>
      <c r="G6" s="367"/>
      <c r="H6" s="367"/>
      <c r="I6" s="367"/>
      <c r="J6" s="367"/>
      <c r="K6" s="367"/>
      <c r="L6" s="367"/>
    </row>
    <row r="7" spans="1:12" x14ac:dyDescent="0.25">
      <c r="A7" s="162" t="s">
        <v>327</v>
      </c>
      <c r="B7" s="162" t="s">
        <v>355</v>
      </c>
      <c r="C7" s="164"/>
      <c r="D7" s="372" t="s">
        <v>329</v>
      </c>
      <c r="E7" s="372"/>
      <c r="F7" s="372"/>
      <c r="G7" s="372"/>
      <c r="H7" s="372"/>
      <c r="I7" s="372"/>
      <c r="J7" s="372"/>
      <c r="K7" s="372"/>
      <c r="L7" s="372"/>
    </row>
    <row r="8" spans="1:12" ht="60" x14ac:dyDescent="0.25">
      <c r="A8" s="49" t="s">
        <v>327</v>
      </c>
      <c r="B8" s="49" t="s">
        <v>355</v>
      </c>
      <c r="C8" s="165">
        <v>1</v>
      </c>
      <c r="D8" s="166" t="s">
        <v>356</v>
      </c>
      <c r="E8" s="67" t="s">
        <v>330</v>
      </c>
      <c r="F8" s="91">
        <v>2</v>
      </c>
      <c r="G8" s="91">
        <v>1</v>
      </c>
      <c r="H8" s="91">
        <v>0</v>
      </c>
      <c r="I8" s="167">
        <f t="shared" ref="I8:I14" si="0">H8-G8</f>
        <v>-1</v>
      </c>
      <c r="J8" s="102">
        <f>H8/G8*100</f>
        <v>0</v>
      </c>
      <c r="K8" s="102">
        <f>H8/F8*100</f>
        <v>0</v>
      </c>
      <c r="L8" s="168"/>
    </row>
    <row r="9" spans="1:12" ht="30" x14ac:dyDescent="0.25">
      <c r="A9" s="162" t="s">
        <v>327</v>
      </c>
      <c r="B9" s="162" t="s">
        <v>355</v>
      </c>
      <c r="C9" s="169">
        <v>2</v>
      </c>
      <c r="D9" s="71" t="s">
        <v>331</v>
      </c>
      <c r="E9" s="80" t="s">
        <v>333</v>
      </c>
      <c r="F9" s="78">
        <v>100</v>
      </c>
      <c r="G9" s="78">
        <v>100</v>
      </c>
      <c r="H9" s="78">
        <v>100</v>
      </c>
      <c r="I9" s="102">
        <f t="shared" si="0"/>
        <v>0</v>
      </c>
      <c r="J9" s="102">
        <f>H9/G9*100</f>
        <v>100</v>
      </c>
      <c r="K9" s="102">
        <f>H9/F9*100</f>
        <v>100</v>
      </c>
      <c r="L9" s="72"/>
    </row>
    <row r="10" spans="1:12" ht="45" x14ac:dyDescent="0.25">
      <c r="A10" s="162" t="s">
        <v>327</v>
      </c>
      <c r="B10" s="162" t="s">
        <v>355</v>
      </c>
      <c r="C10" s="169">
        <v>3</v>
      </c>
      <c r="D10" s="71" t="s">
        <v>332</v>
      </c>
      <c r="E10" s="68" t="s">
        <v>333</v>
      </c>
      <c r="F10" s="68">
        <v>100</v>
      </c>
      <c r="G10" s="68">
        <v>100</v>
      </c>
      <c r="H10" s="68">
        <v>100</v>
      </c>
      <c r="I10" s="102">
        <f t="shared" si="0"/>
        <v>0</v>
      </c>
      <c r="J10" s="102">
        <f>H10/G10*100</f>
        <v>100</v>
      </c>
      <c r="K10" s="102">
        <f>H10/F10*100</f>
        <v>100</v>
      </c>
      <c r="L10" s="72"/>
    </row>
    <row r="11" spans="1:12" ht="90" x14ac:dyDescent="0.25">
      <c r="A11" s="162" t="s">
        <v>327</v>
      </c>
      <c r="B11" s="162" t="s">
        <v>355</v>
      </c>
      <c r="C11" s="169">
        <v>4</v>
      </c>
      <c r="D11" s="71" t="s">
        <v>593</v>
      </c>
      <c r="E11" s="68" t="s">
        <v>330</v>
      </c>
      <c r="F11" s="68">
        <v>1</v>
      </c>
      <c r="G11" s="68">
        <v>0</v>
      </c>
      <c r="H11" s="68">
        <v>4</v>
      </c>
      <c r="I11" s="72">
        <f t="shared" si="0"/>
        <v>4</v>
      </c>
      <c r="J11" s="102">
        <v>400</v>
      </c>
      <c r="K11" s="102">
        <f>H11/F11*100</f>
        <v>400</v>
      </c>
      <c r="L11" s="72"/>
    </row>
    <row r="12" spans="1:12" ht="135" x14ac:dyDescent="0.25">
      <c r="A12" s="49" t="s">
        <v>327</v>
      </c>
      <c r="B12" s="49" t="s">
        <v>355</v>
      </c>
      <c r="C12" s="165">
        <v>5</v>
      </c>
      <c r="D12" s="166" t="s">
        <v>594</v>
      </c>
      <c r="E12" s="67" t="s">
        <v>334</v>
      </c>
      <c r="F12" s="67">
        <v>0</v>
      </c>
      <c r="G12" s="67">
        <v>0</v>
      </c>
      <c r="H12" s="67">
        <v>0</v>
      </c>
      <c r="I12" s="167">
        <v>0</v>
      </c>
      <c r="J12" s="167">
        <v>0</v>
      </c>
      <c r="K12" s="167">
        <v>0</v>
      </c>
      <c r="L12" s="168"/>
    </row>
    <row r="13" spans="1:12" ht="90" x14ac:dyDescent="0.25">
      <c r="A13" s="162" t="s">
        <v>327</v>
      </c>
      <c r="B13" s="162" t="s">
        <v>355</v>
      </c>
      <c r="C13" s="169">
        <v>6</v>
      </c>
      <c r="D13" s="71" t="s">
        <v>335</v>
      </c>
      <c r="E13" s="68" t="s">
        <v>333</v>
      </c>
      <c r="F13" s="68">
        <v>100</v>
      </c>
      <c r="G13" s="68">
        <v>100</v>
      </c>
      <c r="H13" s="68">
        <v>100</v>
      </c>
      <c r="I13" s="72">
        <f t="shared" si="0"/>
        <v>0</v>
      </c>
      <c r="J13" s="102">
        <f t="shared" ref="J13" si="1">H13/G13*100</f>
        <v>100</v>
      </c>
      <c r="K13" s="102">
        <f t="shared" ref="K13" si="2">H13/F13*100</f>
        <v>100</v>
      </c>
      <c r="L13" s="72"/>
    </row>
    <row r="14" spans="1:12" ht="105" x14ac:dyDescent="0.25">
      <c r="A14" s="49" t="s">
        <v>327</v>
      </c>
      <c r="B14" s="49" t="s">
        <v>355</v>
      </c>
      <c r="C14" s="165">
        <v>7</v>
      </c>
      <c r="D14" s="166" t="s">
        <v>336</v>
      </c>
      <c r="E14" s="67" t="s">
        <v>333</v>
      </c>
      <c r="F14" s="67">
        <v>0</v>
      </c>
      <c r="G14" s="67">
        <v>100</v>
      </c>
      <c r="H14" s="67">
        <v>100</v>
      </c>
      <c r="I14" s="168">
        <f t="shared" si="0"/>
        <v>0</v>
      </c>
      <c r="J14" s="167">
        <f>H14/G14*100</f>
        <v>100</v>
      </c>
      <c r="K14" s="167">
        <v>100</v>
      </c>
      <c r="L14" s="168"/>
    </row>
    <row r="15" spans="1:12" ht="33.75" customHeight="1" x14ac:dyDescent="0.25">
      <c r="A15" s="162" t="s">
        <v>327</v>
      </c>
      <c r="B15" s="162" t="s">
        <v>8</v>
      </c>
      <c r="C15" s="170"/>
      <c r="D15" s="373" t="s">
        <v>415</v>
      </c>
      <c r="E15" s="374"/>
      <c r="F15" s="374"/>
      <c r="G15" s="374"/>
      <c r="H15" s="374"/>
      <c r="I15" s="374"/>
      <c r="J15" s="374"/>
      <c r="K15" s="374"/>
      <c r="L15" s="375"/>
    </row>
    <row r="16" spans="1:12" ht="60" x14ac:dyDescent="0.25">
      <c r="A16" s="162" t="s">
        <v>327</v>
      </c>
      <c r="B16" s="162" t="s">
        <v>8</v>
      </c>
      <c r="C16" s="171">
        <v>1</v>
      </c>
      <c r="D16" s="73" t="s">
        <v>410</v>
      </c>
      <c r="E16" s="70" t="s">
        <v>333</v>
      </c>
      <c r="F16" s="103">
        <v>70</v>
      </c>
      <c r="G16" s="103">
        <v>70</v>
      </c>
      <c r="H16" s="103">
        <v>70</v>
      </c>
      <c r="I16" s="70">
        <f>H16-G16</f>
        <v>0</v>
      </c>
      <c r="J16" s="74">
        <f>H16/G16*100</f>
        <v>100</v>
      </c>
      <c r="K16" s="74">
        <f>H16/F16*100</f>
        <v>100</v>
      </c>
      <c r="L16" s="70"/>
    </row>
    <row r="17" spans="1:12" ht="105" x14ac:dyDescent="0.25">
      <c r="A17" s="162" t="s">
        <v>327</v>
      </c>
      <c r="B17" s="162" t="s">
        <v>8</v>
      </c>
      <c r="C17" s="171">
        <v>2</v>
      </c>
      <c r="D17" s="73" t="s">
        <v>338</v>
      </c>
      <c r="E17" s="70" t="s">
        <v>333</v>
      </c>
      <c r="F17" s="70">
        <v>70</v>
      </c>
      <c r="G17" s="70">
        <v>70</v>
      </c>
      <c r="H17" s="70">
        <v>70</v>
      </c>
      <c r="I17" s="70">
        <f t="shared" ref="I17" si="3">H17-G17</f>
        <v>0</v>
      </c>
      <c r="J17" s="74">
        <f>H17/G17*100</f>
        <v>100</v>
      </c>
      <c r="K17" s="74">
        <f>H17/F17*100</f>
        <v>100</v>
      </c>
      <c r="L17" s="70"/>
    </row>
    <row r="18" spans="1:12" ht="120" x14ac:dyDescent="0.25">
      <c r="A18" s="162" t="s">
        <v>327</v>
      </c>
      <c r="B18" s="162" t="s">
        <v>8</v>
      </c>
      <c r="C18" s="171">
        <v>3</v>
      </c>
      <c r="D18" s="73" t="s">
        <v>416</v>
      </c>
      <c r="E18" s="70" t="s">
        <v>333</v>
      </c>
      <c r="F18" s="70">
        <v>100</v>
      </c>
      <c r="G18" s="70">
        <v>100</v>
      </c>
      <c r="H18" s="70">
        <v>100</v>
      </c>
      <c r="I18" s="70">
        <f>H18-G18</f>
        <v>0</v>
      </c>
      <c r="J18" s="70">
        <f>H18/G18*100</f>
        <v>100</v>
      </c>
      <c r="K18" s="74">
        <f>H18/F18*100</f>
        <v>100</v>
      </c>
      <c r="L18" s="70"/>
    </row>
    <row r="19" spans="1:12" x14ac:dyDescent="0.25">
      <c r="A19" s="162" t="s">
        <v>327</v>
      </c>
      <c r="B19" s="162" t="s">
        <v>6</v>
      </c>
      <c r="C19" s="164"/>
      <c r="D19" s="372" t="s">
        <v>83</v>
      </c>
      <c r="E19" s="372"/>
      <c r="F19" s="372"/>
      <c r="G19" s="372"/>
      <c r="H19" s="372"/>
      <c r="I19" s="372"/>
      <c r="J19" s="372"/>
      <c r="K19" s="372"/>
      <c r="L19" s="372"/>
    </row>
    <row r="20" spans="1:12" ht="90" x14ac:dyDescent="0.25">
      <c r="A20" s="162" t="s">
        <v>327</v>
      </c>
      <c r="B20" s="162" t="s">
        <v>339</v>
      </c>
      <c r="C20" s="170">
        <v>2</v>
      </c>
      <c r="D20" s="97" t="s">
        <v>595</v>
      </c>
      <c r="E20" s="98" t="s">
        <v>333</v>
      </c>
      <c r="F20" s="98">
        <v>100</v>
      </c>
      <c r="G20" s="98">
        <v>100</v>
      </c>
      <c r="H20" s="98">
        <v>100</v>
      </c>
      <c r="I20" s="99">
        <f>H20-G20</f>
        <v>0</v>
      </c>
      <c r="J20" s="99">
        <f>H20/G20*100</f>
        <v>100</v>
      </c>
      <c r="K20" s="99">
        <f>H20/F20*100</f>
        <v>100</v>
      </c>
      <c r="L20" s="51"/>
    </row>
    <row r="21" spans="1:12" s="193" customFormat="1" ht="90" x14ac:dyDescent="0.25">
      <c r="A21" s="49" t="s">
        <v>327</v>
      </c>
      <c r="B21" s="49" t="s">
        <v>339</v>
      </c>
      <c r="C21" s="191">
        <v>3</v>
      </c>
      <c r="D21" s="192" t="s">
        <v>340</v>
      </c>
      <c r="E21" s="172" t="s">
        <v>333</v>
      </c>
      <c r="F21" s="172">
        <v>90</v>
      </c>
      <c r="G21" s="172">
        <v>90</v>
      </c>
      <c r="H21" s="172">
        <v>90</v>
      </c>
      <c r="I21" s="175">
        <f t="shared" ref="I21:I23" si="4">H21-G21</f>
        <v>0</v>
      </c>
      <c r="J21" s="175">
        <f t="shared" ref="J21:J27" si="5">H21/G21*100</f>
        <v>100</v>
      </c>
      <c r="K21" s="175">
        <f t="shared" ref="K21:K27" si="6">H21/F21*100</f>
        <v>100</v>
      </c>
      <c r="L21" s="175"/>
    </row>
    <row r="22" spans="1:12" s="193" customFormat="1" ht="105" x14ac:dyDescent="0.25">
      <c r="A22" s="49" t="s">
        <v>327</v>
      </c>
      <c r="B22" s="49" t="s">
        <v>339</v>
      </c>
      <c r="C22" s="191">
        <v>4</v>
      </c>
      <c r="D22" s="194" t="s">
        <v>341</v>
      </c>
      <c r="E22" s="172" t="s">
        <v>342</v>
      </c>
      <c r="F22" s="172">
        <v>1</v>
      </c>
      <c r="G22" s="172">
        <v>1</v>
      </c>
      <c r="H22" s="172">
        <v>2</v>
      </c>
      <c r="I22" s="175">
        <f t="shared" si="4"/>
        <v>1</v>
      </c>
      <c r="J22" s="175">
        <f t="shared" si="5"/>
        <v>200</v>
      </c>
      <c r="K22" s="175">
        <f t="shared" si="6"/>
        <v>200</v>
      </c>
      <c r="L22" s="175"/>
    </row>
    <row r="23" spans="1:12" s="193" customFormat="1" ht="108" customHeight="1" x14ac:dyDescent="0.25">
      <c r="A23" s="49" t="s">
        <v>327</v>
      </c>
      <c r="B23" s="49" t="s">
        <v>339</v>
      </c>
      <c r="C23" s="191">
        <v>5</v>
      </c>
      <c r="D23" s="194" t="s">
        <v>417</v>
      </c>
      <c r="E23" s="172" t="s">
        <v>342</v>
      </c>
      <c r="F23" s="172">
        <v>2</v>
      </c>
      <c r="G23" s="172">
        <v>3</v>
      </c>
      <c r="H23" s="172">
        <v>2</v>
      </c>
      <c r="I23" s="175">
        <f t="shared" si="4"/>
        <v>-1</v>
      </c>
      <c r="J23" s="175">
        <f t="shared" si="5"/>
        <v>66.666666666666657</v>
      </c>
      <c r="K23" s="175">
        <f>H23/F23*100</f>
        <v>100</v>
      </c>
      <c r="L23" s="175"/>
    </row>
    <row r="24" spans="1:12" s="193" customFormat="1" ht="114" customHeight="1" x14ac:dyDescent="0.25">
      <c r="A24" s="49" t="s">
        <v>327</v>
      </c>
      <c r="B24" s="49" t="s">
        <v>339</v>
      </c>
      <c r="C24" s="191">
        <v>7</v>
      </c>
      <c r="D24" s="194" t="s">
        <v>418</v>
      </c>
      <c r="E24" s="172" t="s">
        <v>342</v>
      </c>
      <c r="F24" s="172">
        <v>3</v>
      </c>
      <c r="G24" s="172">
        <v>4</v>
      </c>
      <c r="H24" s="172">
        <v>4</v>
      </c>
      <c r="I24" s="175">
        <f>H24-G24</f>
        <v>0</v>
      </c>
      <c r="J24" s="175">
        <f t="shared" si="5"/>
        <v>100</v>
      </c>
      <c r="K24" s="175">
        <f t="shared" si="6"/>
        <v>133.33333333333331</v>
      </c>
      <c r="L24" s="175"/>
    </row>
    <row r="25" spans="1:12" s="193" customFormat="1" ht="90" x14ac:dyDescent="0.25">
      <c r="A25" s="49" t="s">
        <v>327</v>
      </c>
      <c r="B25" s="49" t="s">
        <v>339</v>
      </c>
      <c r="C25" s="191">
        <v>8</v>
      </c>
      <c r="D25" s="194" t="s">
        <v>419</v>
      </c>
      <c r="E25" s="172" t="s">
        <v>333</v>
      </c>
      <c r="F25" s="172">
        <v>100</v>
      </c>
      <c r="G25" s="172">
        <v>100</v>
      </c>
      <c r="H25" s="172">
        <v>100</v>
      </c>
      <c r="I25" s="175">
        <f t="shared" ref="I25:I26" si="7">H25-G25</f>
        <v>0</v>
      </c>
      <c r="J25" s="175">
        <f t="shared" si="5"/>
        <v>100</v>
      </c>
      <c r="K25" s="175">
        <f t="shared" si="6"/>
        <v>100</v>
      </c>
      <c r="L25" s="175"/>
    </row>
    <row r="26" spans="1:12" s="193" customFormat="1" ht="165" x14ac:dyDescent="0.25">
      <c r="A26" s="49" t="s">
        <v>327</v>
      </c>
      <c r="B26" s="49" t="s">
        <v>339</v>
      </c>
      <c r="C26" s="191">
        <v>9</v>
      </c>
      <c r="D26" s="194" t="s">
        <v>343</v>
      </c>
      <c r="E26" s="172" t="s">
        <v>333</v>
      </c>
      <c r="F26" s="172">
        <v>100</v>
      </c>
      <c r="G26" s="172">
        <v>100</v>
      </c>
      <c r="H26" s="172">
        <v>100</v>
      </c>
      <c r="I26" s="175">
        <f t="shared" si="7"/>
        <v>0</v>
      </c>
      <c r="J26" s="175">
        <f t="shared" si="5"/>
        <v>100</v>
      </c>
      <c r="K26" s="175">
        <f t="shared" si="6"/>
        <v>100</v>
      </c>
      <c r="L26" s="175"/>
    </row>
    <row r="27" spans="1:12" s="193" customFormat="1" ht="255" x14ac:dyDescent="0.25">
      <c r="A27" s="49" t="s">
        <v>327</v>
      </c>
      <c r="B27" s="49" t="s">
        <v>339</v>
      </c>
      <c r="C27" s="191">
        <v>10</v>
      </c>
      <c r="D27" s="174" t="s">
        <v>344</v>
      </c>
      <c r="E27" s="172" t="s">
        <v>333</v>
      </c>
      <c r="F27" s="172">
        <v>100</v>
      </c>
      <c r="G27" s="172">
        <v>100</v>
      </c>
      <c r="H27" s="172">
        <v>100</v>
      </c>
      <c r="I27" s="175">
        <f>H27-G27</f>
        <v>0</v>
      </c>
      <c r="J27" s="175">
        <f t="shared" si="5"/>
        <v>100</v>
      </c>
      <c r="K27" s="175">
        <f t="shared" si="6"/>
        <v>100</v>
      </c>
      <c r="L27" s="174"/>
    </row>
    <row r="28" spans="1:12" s="193" customFormat="1" ht="15.75" customHeight="1" x14ac:dyDescent="0.25">
      <c r="A28" s="49" t="s">
        <v>327</v>
      </c>
      <c r="B28" s="49" t="s">
        <v>3</v>
      </c>
      <c r="C28" s="195"/>
      <c r="D28" s="368" t="s">
        <v>357</v>
      </c>
      <c r="E28" s="368"/>
      <c r="F28" s="368"/>
      <c r="G28" s="368"/>
      <c r="H28" s="368"/>
      <c r="I28" s="368"/>
      <c r="J28" s="368"/>
      <c r="K28" s="368"/>
      <c r="L28" s="368"/>
    </row>
    <row r="29" spans="1:12" s="193" customFormat="1" ht="120" x14ac:dyDescent="0.25">
      <c r="A29" s="49" t="s">
        <v>327</v>
      </c>
      <c r="B29" s="49" t="s">
        <v>3</v>
      </c>
      <c r="C29" s="191">
        <v>1</v>
      </c>
      <c r="D29" s="194" t="s">
        <v>358</v>
      </c>
      <c r="E29" s="172" t="s">
        <v>333</v>
      </c>
      <c r="F29" s="172">
        <v>100</v>
      </c>
      <c r="G29" s="172">
        <v>100</v>
      </c>
      <c r="H29" s="172">
        <v>100</v>
      </c>
      <c r="I29" s="172">
        <f>H29-G29</f>
        <v>0</v>
      </c>
      <c r="J29" s="172">
        <f>H29/G29*100</f>
        <v>100</v>
      </c>
      <c r="K29" s="172">
        <f>H29/F29*100</f>
        <v>100</v>
      </c>
      <c r="L29" s="175"/>
    </row>
    <row r="30" spans="1:12" s="193" customFormat="1" ht="135" x14ac:dyDescent="0.25">
      <c r="A30" s="49" t="s">
        <v>327</v>
      </c>
      <c r="B30" s="49" t="s">
        <v>3</v>
      </c>
      <c r="C30" s="191">
        <v>2</v>
      </c>
      <c r="D30" s="194" t="s">
        <v>420</v>
      </c>
      <c r="E30" s="172" t="s">
        <v>333</v>
      </c>
      <c r="F30" s="172">
        <v>100</v>
      </c>
      <c r="G30" s="172">
        <v>100</v>
      </c>
      <c r="H30" s="172">
        <v>100</v>
      </c>
      <c r="I30" s="172">
        <f>H30-G30</f>
        <v>0</v>
      </c>
      <c r="J30" s="172">
        <f>H30/G30*100</f>
        <v>100</v>
      </c>
      <c r="K30" s="172">
        <f>H30/F30*100</f>
        <v>100</v>
      </c>
      <c r="L30" s="175"/>
    </row>
    <row r="31" spans="1:12" ht="105" x14ac:dyDescent="0.25">
      <c r="A31" s="162" t="s">
        <v>327</v>
      </c>
      <c r="B31" s="162" t="s">
        <v>3</v>
      </c>
      <c r="C31" s="170">
        <v>3</v>
      </c>
      <c r="D31" s="48" t="s">
        <v>359</v>
      </c>
      <c r="E31" s="172" t="s">
        <v>333</v>
      </c>
      <c r="F31" s="172">
        <v>0.2</v>
      </c>
      <c r="G31" s="172">
        <v>0.2</v>
      </c>
      <c r="H31" s="172">
        <v>0.2</v>
      </c>
      <c r="I31" s="172">
        <f>H31-G31</f>
        <v>0</v>
      </c>
      <c r="J31" s="172">
        <f>H31/G31*100</f>
        <v>100</v>
      </c>
      <c r="K31" s="172">
        <f>H31/F31*100</f>
        <v>100</v>
      </c>
      <c r="L31" s="174"/>
    </row>
    <row r="32" spans="1:12" ht="75" x14ac:dyDescent="0.25">
      <c r="A32" s="162" t="s">
        <v>327</v>
      </c>
      <c r="B32" s="162" t="s">
        <v>360</v>
      </c>
      <c r="C32" s="170">
        <v>4</v>
      </c>
      <c r="D32" s="48" t="s">
        <v>361</v>
      </c>
      <c r="E32" s="172" t="s">
        <v>333</v>
      </c>
      <c r="F32" s="172">
        <v>3</v>
      </c>
      <c r="G32" s="172">
        <v>10</v>
      </c>
      <c r="H32" s="172">
        <v>3</v>
      </c>
      <c r="I32" s="172">
        <f t="shared" ref="I32" si="8">H32-G32</f>
        <v>-7</v>
      </c>
      <c r="J32" s="172">
        <f>H32/G32*100</f>
        <v>30</v>
      </c>
      <c r="K32" s="172">
        <f t="shared" ref="K32:K33" si="9">H32/F32*100</f>
        <v>100</v>
      </c>
      <c r="L32" s="175"/>
    </row>
    <row r="33" spans="1:12" ht="75" x14ac:dyDescent="0.25">
      <c r="A33" s="162" t="s">
        <v>327</v>
      </c>
      <c r="B33" s="162" t="s">
        <v>360</v>
      </c>
      <c r="C33" s="170">
        <v>5</v>
      </c>
      <c r="D33" s="48" t="s">
        <v>362</v>
      </c>
      <c r="E33" s="50" t="s">
        <v>333</v>
      </c>
      <c r="F33" s="50">
        <v>100</v>
      </c>
      <c r="G33" s="50">
        <v>100</v>
      </c>
      <c r="H33" s="50">
        <v>100</v>
      </c>
      <c r="I33" s="50">
        <f>H33-G33</f>
        <v>0</v>
      </c>
      <c r="J33" s="50">
        <f t="shared" ref="J33" si="10">H33/G33*100</f>
        <v>100</v>
      </c>
      <c r="K33" s="50">
        <f t="shared" si="9"/>
        <v>100</v>
      </c>
      <c r="L33" s="51"/>
    </row>
    <row r="34" spans="1:12" ht="33.75" customHeight="1" x14ac:dyDescent="0.25">
      <c r="A34" s="162" t="s">
        <v>327</v>
      </c>
      <c r="B34" s="162" t="s">
        <v>348</v>
      </c>
      <c r="C34" s="164"/>
      <c r="D34" s="366" t="s">
        <v>421</v>
      </c>
      <c r="E34" s="366"/>
      <c r="F34" s="366"/>
      <c r="G34" s="366"/>
      <c r="H34" s="366"/>
      <c r="I34" s="366"/>
      <c r="J34" s="366"/>
      <c r="K34" s="366"/>
      <c r="L34" s="366"/>
    </row>
    <row r="35" spans="1:12" ht="105" x14ac:dyDescent="0.25">
      <c r="A35" s="65" t="s">
        <v>327</v>
      </c>
      <c r="B35" s="162" t="s">
        <v>348</v>
      </c>
      <c r="C35" s="170">
        <v>1</v>
      </c>
      <c r="D35" s="48" t="s">
        <v>346</v>
      </c>
      <c r="E35" s="50" t="s">
        <v>333</v>
      </c>
      <c r="F35" s="66">
        <v>0</v>
      </c>
      <c r="G35" s="66">
        <v>0</v>
      </c>
      <c r="H35" s="66">
        <v>0</v>
      </c>
      <c r="I35" s="66">
        <f>H35-G35</f>
        <v>0</v>
      </c>
      <c r="J35" s="105">
        <v>0</v>
      </c>
      <c r="K35" s="105">
        <v>0</v>
      </c>
      <c r="L35" s="75"/>
    </row>
    <row r="36" spans="1:12" ht="75" x14ac:dyDescent="0.25">
      <c r="A36" s="162" t="s">
        <v>327</v>
      </c>
      <c r="B36" s="162" t="s">
        <v>348</v>
      </c>
      <c r="C36" s="170">
        <v>2</v>
      </c>
      <c r="D36" s="48" t="s">
        <v>347</v>
      </c>
      <c r="E36" s="50" t="s">
        <v>333</v>
      </c>
      <c r="F36" s="66">
        <v>0</v>
      </c>
      <c r="G36" s="66">
        <v>0</v>
      </c>
      <c r="H36" s="66">
        <v>0</v>
      </c>
      <c r="I36" s="66">
        <f>H36-G36</f>
        <v>0</v>
      </c>
      <c r="J36" s="66">
        <v>0</v>
      </c>
      <c r="K36" s="66">
        <v>0</v>
      </c>
      <c r="L36" s="75"/>
    </row>
    <row r="37" spans="1:12" ht="240" x14ac:dyDescent="0.25">
      <c r="A37" s="65" t="s">
        <v>327</v>
      </c>
      <c r="B37" s="162" t="s">
        <v>348</v>
      </c>
      <c r="C37" s="170">
        <v>3</v>
      </c>
      <c r="D37" s="48" t="s">
        <v>363</v>
      </c>
      <c r="E37" s="50" t="s">
        <v>333</v>
      </c>
      <c r="F37" s="66">
        <v>0</v>
      </c>
      <c r="G37" s="66">
        <v>0</v>
      </c>
      <c r="H37" s="66">
        <v>0</v>
      </c>
      <c r="I37" s="66">
        <f>H37-G37</f>
        <v>0</v>
      </c>
      <c r="J37" s="66">
        <v>0</v>
      </c>
      <c r="K37" s="66">
        <v>0</v>
      </c>
      <c r="L37" s="66"/>
    </row>
    <row r="38" spans="1:12" ht="33" customHeight="1" x14ac:dyDescent="0.25">
      <c r="A38" s="176">
        <v>10</v>
      </c>
      <c r="B38" s="65" t="s">
        <v>89</v>
      </c>
      <c r="C38" s="173"/>
      <c r="D38" s="367" t="s">
        <v>422</v>
      </c>
      <c r="E38" s="367"/>
      <c r="F38" s="367"/>
      <c r="G38" s="367"/>
      <c r="H38" s="367"/>
      <c r="I38" s="367"/>
      <c r="J38" s="367"/>
      <c r="K38" s="367"/>
      <c r="L38" s="367"/>
    </row>
    <row r="39" spans="1:12" ht="105" x14ac:dyDescent="0.25">
      <c r="A39" s="176">
        <v>10</v>
      </c>
      <c r="B39" s="65" t="s">
        <v>89</v>
      </c>
      <c r="C39" s="177">
        <v>1</v>
      </c>
      <c r="D39" s="48" t="s">
        <v>423</v>
      </c>
      <c r="E39" s="50" t="s">
        <v>333</v>
      </c>
      <c r="F39" s="50">
        <v>100</v>
      </c>
      <c r="G39" s="50">
        <v>100</v>
      </c>
      <c r="H39" s="50">
        <v>100</v>
      </c>
      <c r="I39" s="50">
        <f>H39-G39</f>
        <v>0</v>
      </c>
      <c r="J39" s="76">
        <f>H39/G39*100</f>
        <v>100</v>
      </c>
      <c r="K39" s="76">
        <f>H39/F39*100</f>
        <v>100</v>
      </c>
      <c r="L39" s="50"/>
    </row>
    <row r="40" spans="1:12" ht="120" x14ac:dyDescent="0.25">
      <c r="A40" s="176">
        <v>10</v>
      </c>
      <c r="B40" s="65" t="s">
        <v>89</v>
      </c>
      <c r="C40" s="177">
        <v>2</v>
      </c>
      <c r="D40" s="48" t="s">
        <v>424</v>
      </c>
      <c r="E40" s="50" t="s">
        <v>333</v>
      </c>
      <c r="F40" s="50">
        <v>100</v>
      </c>
      <c r="G40" s="50">
        <v>100</v>
      </c>
      <c r="H40" s="50">
        <v>100</v>
      </c>
      <c r="I40" s="50">
        <f>H40-G40</f>
        <v>0</v>
      </c>
      <c r="J40" s="76">
        <f>H40/G40*100</f>
        <v>100</v>
      </c>
      <c r="K40" s="76">
        <f>H40/F40*100</f>
        <v>100</v>
      </c>
      <c r="L40" s="50"/>
    </row>
    <row r="41" spans="1:12" ht="135" x14ac:dyDescent="0.25">
      <c r="A41" s="176">
        <v>10</v>
      </c>
      <c r="B41" s="65" t="s">
        <v>89</v>
      </c>
      <c r="C41" s="177">
        <v>3</v>
      </c>
      <c r="D41" s="48" t="s">
        <v>349</v>
      </c>
      <c r="E41" s="50" t="s">
        <v>333</v>
      </c>
      <c r="F41" s="50">
        <v>100</v>
      </c>
      <c r="G41" s="50">
        <v>100</v>
      </c>
      <c r="H41" s="50">
        <v>100</v>
      </c>
      <c r="I41" s="50">
        <f>H41-G41</f>
        <v>0</v>
      </c>
      <c r="J41" s="76">
        <f>H41/G41*100</f>
        <v>100</v>
      </c>
      <c r="K41" s="76">
        <f>H41/F41*100</f>
        <v>100</v>
      </c>
      <c r="L41" s="50"/>
    </row>
    <row r="42" spans="1:12" ht="120" x14ac:dyDescent="0.25">
      <c r="A42" s="78">
        <v>10</v>
      </c>
      <c r="B42" s="65" t="s">
        <v>89</v>
      </c>
      <c r="C42" s="170">
        <v>4</v>
      </c>
      <c r="D42" s="48" t="s">
        <v>350</v>
      </c>
      <c r="E42" s="50" t="s">
        <v>333</v>
      </c>
      <c r="F42" s="50">
        <v>100</v>
      </c>
      <c r="G42" s="50">
        <v>100</v>
      </c>
      <c r="H42" s="50">
        <v>100</v>
      </c>
      <c r="I42" s="50">
        <f>H42-G42</f>
        <v>0</v>
      </c>
      <c r="J42" s="50">
        <f>H42/G42*100</f>
        <v>100</v>
      </c>
      <c r="K42" s="50">
        <f>H42/F42*100</f>
        <v>100</v>
      </c>
      <c r="L42" s="50"/>
    </row>
    <row r="43" spans="1:12" x14ac:dyDescent="0.25">
      <c r="A43" s="68">
        <v>10</v>
      </c>
      <c r="B43" s="65" t="s">
        <v>351</v>
      </c>
      <c r="C43" s="170"/>
      <c r="D43" s="369" t="s">
        <v>352</v>
      </c>
      <c r="E43" s="370"/>
      <c r="F43" s="370"/>
      <c r="G43" s="370"/>
      <c r="H43" s="370"/>
      <c r="I43" s="370"/>
      <c r="J43" s="370"/>
      <c r="K43" s="370"/>
      <c r="L43" s="371"/>
    </row>
    <row r="44" spans="1:12" ht="72" customHeight="1" x14ac:dyDescent="0.25">
      <c r="A44" s="68">
        <v>10</v>
      </c>
      <c r="B44" s="65" t="s">
        <v>351</v>
      </c>
      <c r="C44" s="170">
        <v>1</v>
      </c>
      <c r="D44" s="48" t="s">
        <v>425</v>
      </c>
      <c r="E44" s="50" t="s">
        <v>353</v>
      </c>
      <c r="F44" s="104">
        <v>0</v>
      </c>
      <c r="G44" s="104">
        <v>0</v>
      </c>
      <c r="H44" s="104">
        <v>0</v>
      </c>
      <c r="I44" s="104">
        <f>H44-G44</f>
        <v>0</v>
      </c>
      <c r="J44" s="104">
        <v>0</v>
      </c>
      <c r="K44" s="104">
        <v>0</v>
      </c>
      <c r="L44" s="79"/>
    </row>
    <row r="45" spans="1:12" ht="61.5" customHeight="1" x14ac:dyDescent="0.25">
      <c r="A45" s="68">
        <v>10</v>
      </c>
      <c r="B45" s="65" t="s">
        <v>351</v>
      </c>
      <c r="C45" s="170">
        <v>2</v>
      </c>
      <c r="D45" s="48" t="s">
        <v>354</v>
      </c>
      <c r="E45" s="50" t="s">
        <v>353</v>
      </c>
      <c r="F45" s="104">
        <v>0</v>
      </c>
      <c r="G45" s="104">
        <v>0</v>
      </c>
      <c r="H45" s="104">
        <v>0</v>
      </c>
      <c r="I45" s="104">
        <f>H45-G45</f>
        <v>0</v>
      </c>
      <c r="J45" s="104">
        <v>0</v>
      </c>
      <c r="K45" s="104">
        <v>0</v>
      </c>
      <c r="L45" s="79"/>
    </row>
    <row r="46" spans="1:12" ht="34.5" customHeight="1" x14ac:dyDescent="0.25">
      <c r="A46" s="68">
        <v>10</v>
      </c>
      <c r="B46" s="78">
        <v>8</v>
      </c>
      <c r="C46" s="178"/>
      <c r="D46" s="363" t="s">
        <v>78</v>
      </c>
      <c r="E46" s="364"/>
      <c r="F46" s="364"/>
      <c r="G46" s="364"/>
      <c r="H46" s="364"/>
      <c r="I46" s="364"/>
      <c r="J46" s="364"/>
      <c r="K46" s="364"/>
      <c r="L46" s="365"/>
    </row>
    <row r="47" spans="1:12" ht="60" x14ac:dyDescent="0.25">
      <c r="A47" s="80">
        <v>10</v>
      </c>
      <c r="B47" s="80">
        <v>8</v>
      </c>
      <c r="C47" s="179">
        <v>1</v>
      </c>
      <c r="D47" s="81" t="s">
        <v>364</v>
      </c>
      <c r="E47" s="78" t="s">
        <v>366</v>
      </c>
      <c r="F47" s="78" t="s">
        <v>404</v>
      </c>
      <c r="G47" s="78" t="s">
        <v>404</v>
      </c>
      <c r="H47" s="78" t="s">
        <v>404</v>
      </c>
      <c r="I47" s="78" t="s">
        <v>404</v>
      </c>
      <c r="J47" s="78" t="s">
        <v>404</v>
      </c>
      <c r="K47" s="78" t="s">
        <v>404</v>
      </c>
      <c r="L47" s="82"/>
    </row>
    <row r="48" spans="1:12" ht="65.25" customHeight="1" x14ac:dyDescent="0.25">
      <c r="A48" s="80">
        <v>10</v>
      </c>
      <c r="B48" s="80">
        <v>8</v>
      </c>
      <c r="C48" s="179">
        <v>2</v>
      </c>
      <c r="D48" s="81" t="s">
        <v>365</v>
      </c>
      <c r="E48" s="78" t="s">
        <v>366</v>
      </c>
      <c r="F48" s="78" t="s">
        <v>405</v>
      </c>
      <c r="G48" s="78" t="s">
        <v>405</v>
      </c>
      <c r="H48" s="78" t="s">
        <v>405</v>
      </c>
      <c r="I48" s="78" t="s">
        <v>405</v>
      </c>
      <c r="J48" s="78" t="s">
        <v>405</v>
      </c>
      <c r="K48" s="78" t="s">
        <v>405</v>
      </c>
      <c r="L48" s="82"/>
    </row>
    <row r="49" s="45" customFormat="1" x14ac:dyDescent="0.25"/>
  </sheetData>
  <mergeCells count="21">
    <mergeCell ref="A3:B4"/>
    <mergeCell ref="C3:C5"/>
    <mergeCell ref="D3:D5"/>
    <mergeCell ref="E3:E5"/>
    <mergeCell ref="F3:H3"/>
    <mergeCell ref="F4:F5"/>
    <mergeCell ref="G4:G5"/>
    <mergeCell ref="H4:H5"/>
    <mergeCell ref="I3:I5"/>
    <mergeCell ref="D46:L46"/>
    <mergeCell ref="D34:L34"/>
    <mergeCell ref="D38:L38"/>
    <mergeCell ref="D28:L28"/>
    <mergeCell ref="D43:L43"/>
    <mergeCell ref="D6:L6"/>
    <mergeCell ref="D7:L7"/>
    <mergeCell ref="D15:L15"/>
    <mergeCell ref="D19:L19"/>
    <mergeCell ref="J3:J5"/>
    <mergeCell ref="K3:K5"/>
    <mergeCell ref="L3:L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7" workbookViewId="0">
      <selection activeCell="E29" sqref="E29"/>
    </sheetView>
  </sheetViews>
  <sheetFormatPr defaultRowHeight="15" x14ac:dyDescent="0.25"/>
  <cols>
    <col min="1" max="1" width="4" customWidth="1"/>
    <col min="2" max="2" width="43.140625" customWidth="1"/>
    <col min="3" max="3" width="15.28515625" bestFit="1" customWidth="1"/>
    <col min="5" max="5" width="58.28515625" bestFit="1" customWidth="1"/>
  </cols>
  <sheetData>
    <row r="1" spans="1:5" ht="26.25" customHeight="1" x14ac:dyDescent="0.25">
      <c r="A1" s="378" t="s">
        <v>367</v>
      </c>
      <c r="B1" s="378"/>
      <c r="C1" s="378"/>
      <c r="D1" s="378"/>
      <c r="E1" s="378"/>
    </row>
    <row r="2" spans="1:5" s="53" customFormat="1" ht="30.75" customHeight="1" x14ac:dyDescent="0.25">
      <c r="A2" s="83" t="s">
        <v>316</v>
      </c>
      <c r="B2" s="83" t="s">
        <v>368</v>
      </c>
      <c r="C2" s="83" t="s">
        <v>369</v>
      </c>
      <c r="D2" s="83" t="s">
        <v>370</v>
      </c>
      <c r="E2" s="83" t="s">
        <v>371</v>
      </c>
    </row>
    <row r="3" spans="1:5" ht="25.5" x14ac:dyDescent="0.25">
      <c r="A3" s="84">
        <v>1</v>
      </c>
      <c r="B3" s="85" t="s">
        <v>372</v>
      </c>
      <c r="C3" s="187">
        <v>42062</v>
      </c>
      <c r="D3" s="84">
        <v>336</v>
      </c>
      <c r="E3" s="84" t="s">
        <v>373</v>
      </c>
    </row>
    <row r="4" spans="1:5" ht="25.5" x14ac:dyDescent="0.25">
      <c r="A4" s="87">
        <v>2</v>
      </c>
      <c r="B4" s="85" t="s">
        <v>372</v>
      </c>
      <c r="C4" s="86">
        <v>42215</v>
      </c>
      <c r="D4" s="87">
        <v>779</v>
      </c>
      <c r="E4" s="84" t="s">
        <v>374</v>
      </c>
    </row>
    <row r="5" spans="1:5" ht="25.5" x14ac:dyDescent="0.25">
      <c r="A5" s="87">
        <v>3</v>
      </c>
      <c r="B5" s="85" t="s">
        <v>372</v>
      </c>
      <c r="C5" s="86">
        <v>42429</v>
      </c>
      <c r="D5" s="87">
        <v>302</v>
      </c>
      <c r="E5" s="84" t="s">
        <v>374</v>
      </c>
    </row>
    <row r="6" spans="1:5" ht="25.5" x14ac:dyDescent="0.25">
      <c r="A6" s="87">
        <v>4</v>
      </c>
      <c r="B6" s="85" t="s">
        <v>372</v>
      </c>
      <c r="C6" s="180">
        <v>42521</v>
      </c>
      <c r="D6" s="88">
        <v>668</v>
      </c>
      <c r="E6" s="88" t="s">
        <v>375</v>
      </c>
    </row>
    <row r="7" spans="1:5" ht="25.5" x14ac:dyDescent="0.25">
      <c r="A7" s="87">
        <v>5</v>
      </c>
      <c r="B7" s="85" t="s">
        <v>372</v>
      </c>
      <c r="C7" s="180">
        <v>42794</v>
      </c>
      <c r="D7" s="88">
        <v>284</v>
      </c>
      <c r="E7" s="88" t="s">
        <v>376</v>
      </c>
    </row>
    <row r="8" spans="1:5" ht="25.5" x14ac:dyDescent="0.25">
      <c r="A8" s="88">
        <v>6</v>
      </c>
      <c r="B8" s="85" t="s">
        <v>372</v>
      </c>
      <c r="C8" s="180">
        <v>43131</v>
      </c>
      <c r="D8" s="88">
        <v>77</v>
      </c>
      <c r="E8" s="88" t="s">
        <v>376</v>
      </c>
    </row>
    <row r="9" spans="1:5" ht="25.5" x14ac:dyDescent="0.25">
      <c r="A9" s="90">
        <v>7</v>
      </c>
      <c r="B9" s="85" t="s">
        <v>372</v>
      </c>
      <c r="C9" s="180">
        <v>43341</v>
      </c>
      <c r="D9" s="88">
        <v>839</v>
      </c>
      <c r="E9" s="88" t="s">
        <v>375</v>
      </c>
    </row>
    <row r="10" spans="1:5" ht="25.5" x14ac:dyDescent="0.25">
      <c r="A10" s="90">
        <v>8</v>
      </c>
      <c r="B10" s="85" t="s">
        <v>372</v>
      </c>
      <c r="C10" s="180">
        <v>43402</v>
      </c>
      <c r="D10" s="88">
        <v>1059</v>
      </c>
      <c r="E10" s="88" t="s">
        <v>377</v>
      </c>
    </row>
    <row r="11" spans="1:5" ht="25.5" x14ac:dyDescent="0.25">
      <c r="A11" s="90">
        <v>9</v>
      </c>
      <c r="B11" s="85" t="s">
        <v>372</v>
      </c>
      <c r="C11" s="180">
        <v>43524</v>
      </c>
      <c r="D11" s="88">
        <v>150</v>
      </c>
      <c r="E11" s="88" t="s">
        <v>374</v>
      </c>
    </row>
    <row r="12" spans="1:5" ht="25.5" x14ac:dyDescent="0.25">
      <c r="A12" s="90">
        <v>10</v>
      </c>
      <c r="B12" s="100" t="s">
        <v>372</v>
      </c>
      <c r="C12" s="181">
        <v>43756</v>
      </c>
      <c r="D12" s="101">
        <v>1133</v>
      </c>
      <c r="E12" s="101" t="s">
        <v>374</v>
      </c>
    </row>
    <row r="13" spans="1:5" ht="25.5" x14ac:dyDescent="0.25">
      <c r="A13" s="90">
        <v>11</v>
      </c>
      <c r="B13" s="100" t="s">
        <v>372</v>
      </c>
      <c r="C13" s="181">
        <v>43887</v>
      </c>
      <c r="D13" s="101">
        <v>167</v>
      </c>
      <c r="E13" s="101" t="s">
        <v>374</v>
      </c>
    </row>
    <row r="14" spans="1:5" ht="34.5" customHeight="1" x14ac:dyDescent="0.25">
      <c r="A14" s="90">
        <v>12</v>
      </c>
      <c r="B14" s="100" t="s">
        <v>372</v>
      </c>
      <c r="C14" s="182">
        <v>44161</v>
      </c>
      <c r="D14" s="183">
        <v>1182</v>
      </c>
      <c r="E14" s="89" t="s">
        <v>407</v>
      </c>
    </row>
    <row r="15" spans="1:5" ht="33" customHeight="1" x14ac:dyDescent="0.25">
      <c r="A15" s="90">
        <v>13</v>
      </c>
      <c r="B15" s="100" t="s">
        <v>372</v>
      </c>
      <c r="C15" s="182">
        <v>44251</v>
      </c>
      <c r="D15" s="183">
        <v>147</v>
      </c>
      <c r="E15" s="89" t="s">
        <v>408</v>
      </c>
    </row>
    <row r="16" spans="1:5" ht="35.25" customHeight="1" x14ac:dyDescent="0.25">
      <c r="A16" s="90">
        <v>14</v>
      </c>
      <c r="B16" s="100" t="s">
        <v>372</v>
      </c>
      <c r="C16" s="182">
        <v>44455</v>
      </c>
      <c r="D16" s="183">
        <v>871</v>
      </c>
      <c r="E16" s="89" t="s">
        <v>406</v>
      </c>
    </row>
    <row r="17" spans="1:5" ht="51" x14ac:dyDescent="0.25">
      <c r="A17" s="90">
        <v>15</v>
      </c>
      <c r="B17" s="43" t="s">
        <v>596</v>
      </c>
      <c r="C17" s="184">
        <v>44620</v>
      </c>
      <c r="D17" s="90">
        <v>180</v>
      </c>
      <c r="E17" s="154" t="s">
        <v>597</v>
      </c>
    </row>
    <row r="18" spans="1:5" ht="38.25" x14ac:dyDescent="0.25">
      <c r="A18" s="90">
        <v>16</v>
      </c>
      <c r="B18" s="100" t="s">
        <v>596</v>
      </c>
      <c r="C18" s="182">
        <v>44985</v>
      </c>
      <c r="D18" s="183">
        <v>210</v>
      </c>
      <c r="E18" s="89" t="s">
        <v>408</v>
      </c>
    </row>
    <row r="19" spans="1:5" ht="38.25" x14ac:dyDescent="0.25">
      <c r="A19" s="90">
        <v>17</v>
      </c>
      <c r="B19" s="43" t="s">
        <v>596</v>
      </c>
      <c r="C19" s="184">
        <v>45212</v>
      </c>
      <c r="D19" s="90">
        <v>1499</v>
      </c>
      <c r="E19" s="89" t="s">
        <v>408</v>
      </c>
    </row>
    <row r="20" spans="1:5" s="45" customFormat="1" x14ac:dyDescent="0.25">
      <c r="A20" s="267"/>
      <c r="B20" s="268"/>
      <c r="C20" s="269"/>
      <c r="D20" s="270"/>
      <c r="E20" s="271"/>
    </row>
    <row r="21" spans="1:5" s="45" customFormat="1" x14ac:dyDescent="0.25">
      <c r="A21" s="267"/>
      <c r="B21" s="268"/>
      <c r="C21" s="269"/>
      <c r="D21" s="270"/>
      <c r="E21" s="271"/>
    </row>
  </sheetData>
  <mergeCells count="1">
    <mergeCell ref="A1:E1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4" workbookViewId="0">
      <selection activeCell="F5" sqref="F5"/>
    </sheetView>
  </sheetViews>
  <sheetFormatPr defaultRowHeight="15" x14ac:dyDescent="0.25"/>
  <cols>
    <col min="1" max="2" width="9.140625" style="39"/>
    <col min="3" max="3" width="36.85546875" customWidth="1"/>
    <col min="4" max="4" width="17.7109375" bestFit="1" customWidth="1"/>
    <col min="5" max="5" width="27.42578125" customWidth="1"/>
    <col min="6" max="6" width="14.85546875" style="193" customWidth="1"/>
    <col min="7" max="7" width="13" style="193" customWidth="1"/>
    <col min="8" max="8" width="12.42578125" style="193" customWidth="1"/>
    <col min="9" max="9" width="12.85546875" style="193" customWidth="1"/>
    <col min="10" max="10" width="18.28515625" style="193" customWidth="1"/>
    <col min="11" max="11" width="14.85546875" customWidth="1"/>
  </cols>
  <sheetData>
    <row r="1" spans="1:11" ht="15.75" thickBot="1" x14ac:dyDescent="0.3">
      <c r="A1" s="379" t="s">
        <v>378</v>
      </c>
      <c r="B1" s="379"/>
      <c r="C1" s="379"/>
      <c r="D1" s="379"/>
      <c r="E1" s="379"/>
      <c r="F1" s="379"/>
      <c r="G1" s="379"/>
      <c r="H1" s="379"/>
      <c r="I1" s="379"/>
      <c r="J1" s="379"/>
      <c r="K1" s="54"/>
    </row>
    <row r="2" spans="1:11" x14ac:dyDescent="0.25">
      <c r="A2" s="63"/>
      <c r="B2" s="63"/>
      <c r="C2" s="54"/>
      <c r="D2" s="54"/>
      <c r="E2" s="54"/>
      <c r="F2" s="201"/>
      <c r="G2" s="201"/>
      <c r="H2" s="201"/>
      <c r="I2" s="201"/>
      <c r="J2" s="201"/>
      <c r="K2" s="54"/>
    </row>
    <row r="3" spans="1:11" s="39" customFormat="1" ht="78.75" x14ac:dyDescent="0.25">
      <c r="A3" s="380" t="s">
        <v>0</v>
      </c>
      <c r="B3" s="380"/>
      <c r="C3" s="155" t="s">
        <v>379</v>
      </c>
      <c r="D3" s="155" t="s">
        <v>380</v>
      </c>
      <c r="E3" s="155" t="s">
        <v>381</v>
      </c>
      <c r="F3" s="186" t="s">
        <v>382</v>
      </c>
      <c r="G3" s="186" t="s">
        <v>383</v>
      </c>
      <c r="H3" s="186" t="s">
        <v>384</v>
      </c>
      <c r="I3" s="186" t="s">
        <v>385</v>
      </c>
      <c r="J3" s="186" t="s">
        <v>386</v>
      </c>
      <c r="K3" s="186" t="s">
        <v>387</v>
      </c>
    </row>
    <row r="4" spans="1:11" x14ac:dyDescent="0.25">
      <c r="A4" s="64" t="s">
        <v>1</v>
      </c>
      <c r="B4" s="64" t="s">
        <v>388</v>
      </c>
      <c r="C4" s="188"/>
      <c r="D4" s="189"/>
      <c r="E4" s="189"/>
      <c r="F4" s="202"/>
      <c r="G4" s="202"/>
      <c r="H4" s="202"/>
      <c r="I4" s="207"/>
      <c r="J4" s="202"/>
      <c r="K4" s="113"/>
    </row>
    <row r="5" spans="1:11" ht="111.75" customHeight="1" x14ac:dyDescent="0.25">
      <c r="A5" s="61" t="s">
        <v>327</v>
      </c>
      <c r="B5" s="61"/>
      <c r="C5" s="55" t="s">
        <v>389</v>
      </c>
      <c r="D5" s="56" t="s">
        <v>390</v>
      </c>
      <c r="E5" s="58" t="s">
        <v>655</v>
      </c>
      <c r="F5" s="203">
        <f>(F6+F7+F8+F9+F10+F11+F12)/7</f>
        <v>0.9242443372953576</v>
      </c>
      <c r="G5" s="203">
        <f>(G6+G7+G8+G9+G10+G11+G12)/7</f>
        <v>0.93428571428571416</v>
      </c>
      <c r="H5" s="203">
        <f>(H6+H7+H8+H9+H10+H11+H12)/7</f>
        <v>0.96857142857142864</v>
      </c>
      <c r="I5" s="203">
        <f t="shared" ref="I5" si="0">(I6+I7+I8+I9+I10+I11+I12)/7</f>
        <v>0.98428571428571432</v>
      </c>
      <c r="J5" s="203">
        <f>(J6+J7+J8+J9+J10+J11+J12)/7</f>
        <v>0.98490917246019283</v>
      </c>
      <c r="K5" s="62" t="s">
        <v>391</v>
      </c>
    </row>
    <row r="6" spans="1:11" ht="82.5" customHeight="1" x14ac:dyDescent="0.25">
      <c r="A6" s="61" t="s">
        <v>327</v>
      </c>
      <c r="B6" s="61" t="s">
        <v>355</v>
      </c>
      <c r="C6" s="55" t="s">
        <v>329</v>
      </c>
      <c r="D6" s="56" t="s">
        <v>390</v>
      </c>
      <c r="E6" s="58" t="s">
        <v>658</v>
      </c>
      <c r="F6" s="203">
        <f>G6*J6</f>
        <v>0.61059999999999992</v>
      </c>
      <c r="G6" s="203">
        <v>0.71</v>
      </c>
      <c r="H6" s="204">
        <v>0.86</v>
      </c>
      <c r="I6" s="203">
        <v>1</v>
      </c>
      <c r="J6" s="203">
        <f t="shared" ref="J6:J9" si="1">H6/I6</f>
        <v>0.86</v>
      </c>
      <c r="K6" s="155" t="s">
        <v>663</v>
      </c>
    </row>
    <row r="7" spans="1:11" ht="39.75" customHeight="1" x14ac:dyDescent="0.25">
      <c r="A7" s="61" t="s">
        <v>327</v>
      </c>
      <c r="B7" s="61" t="s">
        <v>392</v>
      </c>
      <c r="C7" s="55" t="s">
        <v>337</v>
      </c>
      <c r="D7" s="56" t="s">
        <v>390</v>
      </c>
      <c r="E7" s="58" t="s">
        <v>656</v>
      </c>
      <c r="F7" s="203">
        <f t="shared" ref="F7:F13" si="2">G7*J7</f>
        <v>1</v>
      </c>
      <c r="G7" s="203">
        <v>1</v>
      </c>
      <c r="H7" s="203">
        <v>1</v>
      </c>
      <c r="I7" s="203">
        <v>1</v>
      </c>
      <c r="J7" s="203">
        <f t="shared" si="1"/>
        <v>1</v>
      </c>
      <c r="K7" s="155" t="s">
        <v>391</v>
      </c>
    </row>
    <row r="8" spans="1:11" ht="27.75" customHeight="1" x14ac:dyDescent="0.25">
      <c r="A8" s="61" t="s">
        <v>327</v>
      </c>
      <c r="B8" s="61" t="s">
        <v>339</v>
      </c>
      <c r="C8" s="55" t="s">
        <v>393</v>
      </c>
      <c r="D8" s="56" t="s">
        <v>390</v>
      </c>
      <c r="E8" s="58" t="s">
        <v>658</v>
      </c>
      <c r="F8" s="203">
        <f t="shared" si="2"/>
        <v>0.94089999999999996</v>
      </c>
      <c r="G8" s="203">
        <v>0.97</v>
      </c>
      <c r="H8" s="204">
        <v>0.97</v>
      </c>
      <c r="I8" s="203">
        <v>1</v>
      </c>
      <c r="J8" s="203">
        <f t="shared" si="1"/>
        <v>0.97</v>
      </c>
      <c r="K8" s="155" t="s">
        <v>391</v>
      </c>
    </row>
    <row r="9" spans="1:11" ht="38.25" customHeight="1" x14ac:dyDescent="0.25">
      <c r="A9" s="62">
        <v>10</v>
      </c>
      <c r="B9" s="62">
        <v>4</v>
      </c>
      <c r="C9" s="59" t="s">
        <v>41</v>
      </c>
      <c r="D9" s="56" t="s">
        <v>390</v>
      </c>
      <c r="E9" s="196" t="s">
        <v>440</v>
      </c>
      <c r="F9" s="203">
        <f t="shared" si="2"/>
        <v>0.89780219780219761</v>
      </c>
      <c r="G9" s="203">
        <v>0.86</v>
      </c>
      <c r="H9" s="204">
        <v>0.95</v>
      </c>
      <c r="I9" s="204">
        <v>0.91</v>
      </c>
      <c r="J9" s="203">
        <f t="shared" si="1"/>
        <v>1.0439560439560438</v>
      </c>
      <c r="K9" s="62" t="s">
        <v>391</v>
      </c>
    </row>
    <row r="10" spans="1:11" ht="38.25" customHeight="1" x14ac:dyDescent="0.25">
      <c r="A10" s="62">
        <v>10</v>
      </c>
      <c r="B10" s="62">
        <v>5</v>
      </c>
      <c r="C10" s="59" t="s">
        <v>345</v>
      </c>
      <c r="D10" s="56" t="s">
        <v>390</v>
      </c>
      <c r="E10" s="57" t="s">
        <v>12</v>
      </c>
      <c r="F10" s="203">
        <f t="shared" si="2"/>
        <v>1</v>
      </c>
      <c r="G10" s="203">
        <v>1</v>
      </c>
      <c r="H10" s="203">
        <v>1</v>
      </c>
      <c r="I10" s="203">
        <v>1</v>
      </c>
      <c r="J10" s="203">
        <f>H10/I10</f>
        <v>1</v>
      </c>
      <c r="K10" s="62" t="s">
        <v>391</v>
      </c>
    </row>
    <row r="11" spans="1:11" ht="30.75" customHeight="1" x14ac:dyDescent="0.25">
      <c r="A11" s="62">
        <v>10</v>
      </c>
      <c r="B11" s="62">
        <v>6</v>
      </c>
      <c r="C11" s="60" t="s">
        <v>394</v>
      </c>
      <c r="D11" s="56" t="s">
        <v>390</v>
      </c>
      <c r="E11" s="58" t="s">
        <v>11</v>
      </c>
      <c r="F11" s="203">
        <f t="shared" si="2"/>
        <v>1</v>
      </c>
      <c r="G11" s="203">
        <v>1</v>
      </c>
      <c r="H11" s="203">
        <v>1</v>
      </c>
      <c r="I11" s="203">
        <v>1</v>
      </c>
      <c r="J11" s="203">
        <f t="shared" ref="J11:J12" si="3">H11/I11</f>
        <v>1</v>
      </c>
      <c r="K11" s="62" t="s">
        <v>391</v>
      </c>
    </row>
    <row r="12" spans="1:11" ht="56.25" x14ac:dyDescent="0.25">
      <c r="A12" s="106">
        <v>10</v>
      </c>
      <c r="B12" s="106">
        <v>7</v>
      </c>
      <c r="C12" s="107" t="s">
        <v>395</v>
      </c>
      <c r="D12" s="108" t="s">
        <v>390</v>
      </c>
      <c r="E12" s="114" t="s">
        <v>657</v>
      </c>
      <c r="F12" s="205">
        <f t="shared" si="2"/>
        <v>1.0204081632653061</v>
      </c>
      <c r="G12" s="205">
        <v>1</v>
      </c>
      <c r="H12" s="205">
        <v>1</v>
      </c>
      <c r="I12" s="208">
        <v>0.98</v>
      </c>
      <c r="J12" s="205">
        <f t="shared" si="3"/>
        <v>1.0204081632653061</v>
      </c>
      <c r="K12" s="106" t="s">
        <v>391</v>
      </c>
    </row>
    <row r="13" spans="1:11" s="110" customFormat="1" ht="72.75" customHeight="1" x14ac:dyDescent="0.2">
      <c r="A13" s="109">
        <v>10</v>
      </c>
      <c r="B13" s="109">
        <v>8</v>
      </c>
      <c r="C13" s="190" t="s">
        <v>78</v>
      </c>
      <c r="D13" s="111" t="s">
        <v>390</v>
      </c>
      <c r="E13" s="112" t="s">
        <v>249</v>
      </c>
      <c r="F13" s="206">
        <f t="shared" si="2"/>
        <v>1</v>
      </c>
      <c r="G13" s="206">
        <v>1</v>
      </c>
      <c r="H13" s="206">
        <v>1</v>
      </c>
      <c r="I13" s="206">
        <v>1</v>
      </c>
      <c r="J13" s="203">
        <f>H13/I13</f>
        <v>1</v>
      </c>
      <c r="K13" s="185" t="s">
        <v>391</v>
      </c>
    </row>
  </sheetData>
  <mergeCells count="2">
    <mergeCell ref="A1:J1"/>
    <mergeCell ref="A3:B3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1</vt:lpstr>
      <vt:lpstr>форма 2</vt:lpstr>
      <vt:lpstr>форма 3</vt:lpstr>
      <vt:lpstr>форма 4</vt:lpstr>
      <vt:lpstr>форма 5</vt:lpstr>
      <vt:lpstr>форма 6</vt:lpstr>
      <vt:lpstr>форма 7</vt:lpstr>
    </vt:vector>
  </TitlesOfParts>
  <Company>Сарапульский район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user</cp:lastModifiedBy>
  <cp:lastPrinted>2024-04-09T09:48:37Z</cp:lastPrinted>
  <dcterms:created xsi:type="dcterms:W3CDTF">2018-10-26T10:42:12Z</dcterms:created>
  <dcterms:modified xsi:type="dcterms:W3CDTF">2024-06-10T12:01:16Z</dcterms:modified>
</cp:coreProperties>
</file>