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440" windowHeight="11865" activeTab="2"/>
  </bookViews>
  <sheets>
    <sheet name="форма 1" sheetId="1" r:id="rId1"/>
    <sheet name="форма 2" sheetId="2" r:id="rId2"/>
    <sheet name="форма 3" sheetId="7" r:id="rId3"/>
    <sheet name="форма 4" sheetId="9" r:id="rId4"/>
    <sheet name="форма 5" sheetId="10" r:id="rId5"/>
    <sheet name="форма 6" sheetId="11" r:id="rId6"/>
    <sheet name="форма 7" sheetId="12" r:id="rId7"/>
  </sheets>
  <definedNames>
    <definedName name="_xlnm.Print_Titles" localSheetId="0">'форма 1'!$7:$8</definedName>
    <definedName name="_xlnm.Print_Titles" localSheetId="1">'форма 2'!$3:$4</definedName>
  </definedNames>
  <calcPr calcId="162913"/>
</workbook>
</file>

<file path=xl/calcChain.xml><?xml version="1.0" encoding="utf-8"?>
<calcChain xmlns="http://schemas.openxmlformats.org/spreadsheetml/2006/main">
  <c r="H5" i="12" l="1"/>
  <c r="G5" i="12"/>
  <c r="J23" i="10"/>
  <c r="G8" i="2" l="1"/>
  <c r="M33" i="1"/>
  <c r="N33" i="1"/>
  <c r="M30" i="1"/>
  <c r="N30" i="1"/>
  <c r="M27" i="1"/>
  <c r="N27" i="1"/>
  <c r="M23" i="1"/>
  <c r="N23" i="1"/>
  <c r="M20" i="1"/>
  <c r="N20" i="1"/>
  <c r="N14" i="1"/>
  <c r="M14" i="1"/>
  <c r="M11" i="1"/>
  <c r="N11" i="1"/>
  <c r="L14" i="1"/>
  <c r="L17" i="1"/>
  <c r="O17" i="1" s="1"/>
  <c r="L20" i="1"/>
  <c r="L23" i="1"/>
  <c r="L27" i="1"/>
  <c r="L30" i="1"/>
  <c r="L33" i="1"/>
  <c r="O18" i="1"/>
  <c r="P28" i="1"/>
  <c r="O29" i="1"/>
  <c r="P29" i="1"/>
  <c r="P31" i="1"/>
  <c r="P32" i="1"/>
  <c r="N22" i="1" l="1"/>
  <c r="P27" i="1"/>
  <c r="O27" i="1"/>
  <c r="P30" i="1"/>
  <c r="L10" i="1"/>
  <c r="L22" i="1"/>
  <c r="M22" i="1"/>
  <c r="O22" i="1"/>
  <c r="M10" i="1"/>
  <c r="N10" i="1"/>
  <c r="N9" i="1" l="1"/>
  <c r="P22" i="1"/>
  <c r="L9" i="1"/>
  <c r="O9" i="1" s="1"/>
  <c r="M9" i="1"/>
  <c r="P9" i="1" l="1"/>
  <c r="J5" i="12"/>
  <c r="F5" i="12" s="1"/>
  <c r="K15" i="10" l="1"/>
  <c r="J15" i="10"/>
  <c r="I15" i="10"/>
  <c r="K16" i="10"/>
  <c r="I14" i="10" l="1"/>
  <c r="J11" i="10" l="1"/>
  <c r="J12" i="10"/>
  <c r="J13" i="10"/>
  <c r="J14" i="10"/>
  <c r="J16" i="10"/>
  <c r="J10" i="10"/>
  <c r="J19" i="10"/>
  <c r="J20" i="10"/>
  <c r="J21" i="10"/>
  <c r="J22" i="10"/>
  <c r="J18" i="10"/>
  <c r="J7" i="10"/>
  <c r="J8" i="10"/>
  <c r="J6" i="10"/>
  <c r="K6" i="10"/>
  <c r="K7" i="10"/>
  <c r="K8" i="10"/>
  <c r="K10" i="10"/>
  <c r="K19" i="10" l="1"/>
  <c r="K20" i="10"/>
  <c r="K21" i="10"/>
  <c r="K22" i="10"/>
  <c r="K18" i="10"/>
  <c r="I19" i="10"/>
  <c r="I20" i="10"/>
  <c r="I21" i="10"/>
  <c r="I22" i="10"/>
  <c r="I18" i="10"/>
  <c r="K11" i="10"/>
  <c r="K12" i="10"/>
  <c r="K13" i="10"/>
  <c r="K14" i="10"/>
  <c r="I16" i="10"/>
  <c r="I11" i="10"/>
  <c r="I13" i="10"/>
  <c r="I10" i="10"/>
  <c r="I7" i="10"/>
  <c r="I8" i="10"/>
  <c r="I6" i="10"/>
  <c r="E6" i="2" l="1"/>
  <c r="E5" i="2" s="1"/>
  <c r="G9" i="2" l="1"/>
  <c r="F6" i="2"/>
  <c r="F5" i="2" s="1"/>
  <c r="G5" i="2" s="1"/>
  <c r="O10" i="1"/>
  <c r="G6" i="2" l="1"/>
</calcChain>
</file>

<file path=xl/sharedStrings.xml><?xml version="1.0" encoding="utf-8"?>
<sst xmlns="http://schemas.openxmlformats.org/spreadsheetml/2006/main" count="465" uniqueCount="235">
  <si>
    <t>Отчет</t>
  </si>
  <si>
    <t>Коды аналитической программной классификации</t>
  </si>
  <si>
    <t>МП</t>
  </si>
  <si>
    <t>Пп</t>
  </si>
  <si>
    <t>ОМ</t>
  </si>
  <si>
    <t>М</t>
  </si>
  <si>
    <t>Наименование муниципальной программы, подпрограммы,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</si>
  <si>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</si>
  <si>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</si>
  <si>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</si>
  <si>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</si>
  <si>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</si>
  <si>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</si>
  <si>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</si>
  <si>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План на отчетный год</t>
  </si>
  <si>
    <t>План на отчетный период</t>
  </si>
  <si>
    <t>Кассовое исполнение на конец отчетного периода</t>
  </si>
  <si>
    <t>% исполнения</t>
  </si>
  <si>
    <t>к плану на отчетный год</t>
  </si>
  <si>
    <t>к плану на отчетный период</t>
  </si>
  <si>
    <t>09</t>
  </si>
  <si>
    <t>Код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</si>
  <si>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</si>
  <si>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</si>
  <si>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согласно муниципальной программе</t>
  </si>
  <si>
    <t>Фактические расходы</t>
  </si>
  <si>
    <t>Отношение фактических расходов к оценке расходов, %</t>
  </si>
  <si>
    <t>Всего</t>
  </si>
  <si>
    <t>1</t>
  </si>
  <si>
    <t>Оценка расходов,                                             тыс. руб.</t>
  </si>
  <si>
    <t>Форма 3. Отчет о выполнении  основных мероприятий муниципальной программы</t>
  </si>
  <si>
    <t>Наименование подпрограммы, основного мероприятия, мероприятия</t>
  </si>
  <si>
    <t>Ответственный исполнитель подпрограммы, основного мероприятия, мероприятия</t>
  </si>
  <si>
    <t>Срок выполнения плановый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</si>
  <si>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</si>
  <si>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</si>
  <si>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</si>
  <si>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в течение года</t>
  </si>
  <si>
    <t>Срок выполнения фактический</t>
  </si>
  <si>
    <t>Форма 4. Отчет о выполнении сводных показателей муниципальных заданий на оказание муниципальных услуг (выполнение работ)</t>
  </si>
  <si>
    <t>Наименование муниципальной услуги (работы)</t>
  </si>
  <si>
    <t>Наименование показателя</t>
  </si>
  <si>
    <t>Единица измерения</t>
  </si>
  <si>
    <t>Факт по состоянию на конец отчетного периода</t>
  </si>
  <si>
    <t>% выполнения к плану на отчетный год</t>
  </si>
  <si>
    <t>% выполнения к плану на отчетный период</t>
  </si>
  <si>
    <t>№ п/п</t>
  </si>
  <si>
    <t>Наименование целевого показателя (индикатора)</t>
  </si>
  <si>
    <t>Значения целевого показателя (индикатора)</t>
  </si>
  <si>
    <t>Абсолютное отклонение факта от плана</t>
  </si>
  <si>
    <t>Относительное отклонение факта от плана, %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</si>
  <si>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</si>
  <si>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</si>
  <si>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</si>
  <si>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года</t>
  </si>
  <si>
    <t>факт на конец отчетного периода</t>
  </si>
  <si>
    <t>Форма 6. Сведения о внесенных за отчетный период изменениях в муниципальную программу</t>
  </si>
  <si>
    <t>Вид правового акта</t>
  </si>
  <si>
    <t>Дата принятия</t>
  </si>
  <si>
    <t>Номер</t>
  </si>
  <si>
    <t>Суть изменений (краткое изложение)</t>
  </si>
  <si>
    <t>Форма 7. Результаты оценки эффективности муниципальной программы</t>
  </si>
  <si>
    <t>Муниципальная программа, подпрограмма</t>
  </si>
  <si>
    <t>Координатор</t>
  </si>
  <si>
    <t>Ответственный исполнитель</t>
  </si>
  <si>
    <t>Эффективность реализации муниципальной программы (подпрограммы)</t>
  </si>
  <si>
    <t>Степень достижения плановых значений целевых показателей (индикаторов)</t>
  </si>
  <si>
    <t>Степень реализации мероприятий</t>
  </si>
  <si>
    <t>Степень соответсвия запланированному уровню расходов</t>
  </si>
  <si>
    <t>Э мп</t>
  </si>
  <si>
    <t>СП мп</t>
  </si>
  <si>
    <t>СМ мп</t>
  </si>
  <si>
    <t>СР мп</t>
  </si>
  <si>
    <t>Э бс</t>
  </si>
  <si>
    <t>отдел ЖКХ</t>
  </si>
  <si>
    <t>0</t>
  </si>
  <si>
    <t>Замена ветхих оконных блоков и дверей</t>
  </si>
  <si>
    <t>Общие целевые показатели в области энергосбережения и повышения энергетической эффективности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</si>
  <si>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</si>
  <si>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%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</si>
  <si>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</si>
  <si>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</si>
  <si>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Целевые показатели в области энергосбережения и повышения энергетической эффективности в муниципальном секторе</t>
  </si>
  <si>
    <t>Удельный расход энергетических ресурсов на снабжение органов местного самоуправления и муниципальных учереждений</t>
  </si>
  <si>
    <t>кг.у.т./м²</t>
  </si>
  <si>
    <t>Удельный расход электрической энергии на снабжение органов местного самоуправления и муниципальных учереждений</t>
  </si>
  <si>
    <t>Удельный расход тепловой энергии на снабжение органов местного самоуправления и муниципальных учереждений</t>
  </si>
  <si>
    <t>Удельный расход холодной воды на снабжение органов местного самоуправления и муниципальных учереждений</t>
  </si>
  <si>
    <t>Удельный расход горячей воды на снабжение органов местного самоуправления и муниципальных учереждений</t>
  </si>
  <si>
    <t>Количество энергосервисных договоров (контрактов), заключенных органами местного самоуправления и миниципальными учреждениями</t>
  </si>
  <si>
    <t>ед.</t>
  </si>
  <si>
    <t>Целевые показатели в области энергосбережения и повышения энергетической эффективности в жилищном фонде</t>
  </si>
  <si>
    <t>Удельный расход тепловой энергии в многоквартирных домах</t>
  </si>
  <si>
    <t>Удельный расход холодной воды в многоквартирных домах</t>
  </si>
  <si>
    <t>Удельный расход горячей воды в многоквартирных домах</t>
  </si>
  <si>
    <t>Удельный расход электрической энергии в многоквартирных домах</t>
  </si>
  <si>
    <t>кВтч/чел</t>
  </si>
  <si>
    <t>Удельный расход природного газа в многоквартирных домах с индивидуальными системами газового отопления</t>
  </si>
  <si>
    <t>Проведение мониторинга энергоэффективности предприятий, оказывающих услуги теплоснабжения, водоснабжения и водоотведения на территории муниципального образования</t>
  </si>
  <si>
    <t>Проведение мониторинга энергоэффективности организаций, финансируемых из бюджетов муниципальных образований</t>
  </si>
  <si>
    <t>Проведение обучения специалистов органов местного самоуправления, организаций с участием  муниципальных образований, а также других организаций в области энергосбережения и повышения энергетической эффективности</t>
  </si>
  <si>
    <t>Развитие регионального сегмента государственной информационной системы в области энергосбережения и повышения энергетической эффективности</t>
  </si>
  <si>
    <t xml:space="preserve">Мероприятия по выявлению бесхозяйных объектов недвижимого имущества, используемых для передачи электрической энергии потребителям  и их паспортизация </t>
  </si>
  <si>
    <t>Реализация мероприятий в организациях, финансируемых за счет средств муниципального бюджета</t>
  </si>
  <si>
    <t>Перевод автомобилей на газ</t>
  </si>
  <si>
    <t>Химическая очистка внутренних поверхностей нагрева системы отопления и теплообменных аппаратов</t>
  </si>
  <si>
    <t>Установка теплоотражателей за батареями отопления</t>
  </si>
  <si>
    <t>Установка теплоотражающих пленок на окна</t>
  </si>
  <si>
    <t>Сокращение области применения ламп накаливания и замена их на люминисцентные. Установка оборудования для автоматического освещения</t>
  </si>
  <si>
    <t>Внедрение энергосберегающих комфорок на кухонных электрических плитах</t>
  </si>
  <si>
    <t>Оценка энергоэффективности по отраслям экономики УР</t>
  </si>
  <si>
    <t>Оценка энергоэффективности бюджетной сферы УР</t>
  </si>
  <si>
    <t xml:space="preserve">Повышение качества работы предприятий и организаций в области энергосбережния и повышение энергоэффективности </t>
  </si>
  <si>
    <t>Функциональное расширение регионального сегмента ГИС. Систематизация информации, используемой для оценки энергоэффективности организаций, финансируемых из бюджета муниципального образования</t>
  </si>
  <si>
    <t>Исполнение требований Федерального Закона от 27.07.2010 года №190-ФЗ  «О теплоснабжении»</t>
  </si>
  <si>
    <t xml:space="preserve">Сокращение доли бесхозяйных объектов теплоэнергетического хозяйства, объектов систем водоснабжения и водоотведения </t>
  </si>
  <si>
    <t xml:space="preserve">Исполнение Федерального закона от 23 ноября 2009 года  № 261-ФЗ «Об энергосбережении и о повышении энергетической эффективности и о внесении изменений в отдельные законодательные акты Российской Федерации»    </t>
  </si>
  <si>
    <t xml:space="preserve">Снижение объемов потребления бензина в сопоставимых условиях на 28 033 литра в год (12,4%). Сокращение бюджетных расходов на оплату автомобильного топлива на 774 тыс.руб. в год (в ценах 2012 года) </t>
  </si>
  <si>
    <t xml:space="preserve">Снижение объемов потребления энергоресурсов в сопоставимых условиях на 27 т.у.т. в год. Сокращение бюджетных расходов на оплату энергоресурсов на 182 тыс.руб. в год (в ценах 2012 года) </t>
  </si>
  <si>
    <t xml:space="preserve">Снижение объемов потребления энергоресурсов в сопоставимых условиях на 96 т.у.т. в год. Сокращение бюджетных расходов на оплату энергоресурсов на 1 038 тыс.руб. в год (в ценах 2012 года) </t>
  </si>
  <si>
    <t xml:space="preserve">Снижение объемов потребления энергоресурсов в сопоставимых условиях на 34 т.у.т. в год. Сокращение бюджетных расходов на оплату энергоресурсов на 231 тыс.руб. в год (в ценах 2012 года) </t>
  </si>
  <si>
    <t xml:space="preserve">Снижение объемов потребления электрической энергии в сопоставимых условиях на 284 тыс.кВтч (9,4%) в год. Сокращение бюджетных расходов на оплату электрической энергии на 1 008 тыс.руб. в год (в ценах 2012 года) </t>
  </si>
  <si>
    <t xml:space="preserve">Снижение объемов потребления энергоресурсов в сопоставимых условиях на 113 т.у.т. в год. Сокращение бюджетных расходов на оплату энергоресурсов на        1 090 тыс.руб. в год (в ценах 2012 года) </t>
  </si>
  <si>
    <t xml:space="preserve">Снижение объемов потребления электрической энергии в сопоставимых условиях на 19 тыс.кВтч (0,6%) в год. Сокращение бюджетных расходов на оплату электрической энергии на 73 тыс.руб. в год (в ценах 2012 года) </t>
  </si>
  <si>
    <t>Техническое перевооружение котельной с. Сигаево</t>
  </si>
  <si>
    <t xml:space="preserve">Снижение объема потребления природного газа в сопоставимых условиях на 68 тыс.м3 в год. Сокращение расходов на оплату природного газа на 250 тыс.руб. в год (в ценах 2012 года) </t>
  </si>
  <si>
    <t xml:space="preserve">Внедрение приборного учета объемов подаваемой воды </t>
  </si>
  <si>
    <t>Повышение эффективности работы источников водоснабжения за счет внедрения энергоэффективных насосных агрегатов</t>
  </si>
  <si>
    <t>Замена электротермических обогревателей на нагревательные кабели</t>
  </si>
  <si>
    <t>Исключение избыточного напора в водопроводной сети за счет внедрения автоматического регулирования</t>
  </si>
  <si>
    <t>Сокращение утечек воды при транспортировке за счет замены изношенных участков водопроводных сетей</t>
  </si>
  <si>
    <t>Определение фактического объема подаваемой воды, анализ работы сетей, выявление утечек и сверхнормативных расходов, стимулирование потребителей к сокращению объемов потребляемой воды</t>
  </si>
  <si>
    <t>Сокращение потребления электрической энергии на подъем и подачу воды потребителям</t>
  </si>
  <si>
    <t>Сокращение потребления электрической энергии на транспортировку воды и стоков</t>
  </si>
  <si>
    <t>Сокращение утечек из водопроводной сети, снижение потребления электроэнергии за счет исключения избыточного напора</t>
  </si>
  <si>
    <t>Сокращение утечек воды в водопроводных сетях</t>
  </si>
  <si>
    <t>Замена недогруженного и перегруженного силового оборудования распределительных электрических сетей</t>
  </si>
  <si>
    <t>Внедрение когенерационных установок (мини-ТЭЦ)</t>
  </si>
  <si>
    <t>Снижение потребления электроэнергии на уличное освещение</t>
  </si>
  <si>
    <t>Сокращение потерь электроэнергии при ее передаче по распределительным сетям</t>
  </si>
  <si>
    <t>Сокращение потерь электроэнергии при ее передаче по распределительным сетям. Увеличение эффективности использования первичного топлива</t>
  </si>
  <si>
    <t>Проведение энергетических обследований многоквартирных домов</t>
  </si>
  <si>
    <t>Реализация энергоэффективных мероприятий по расширению использования в качестве источников энергии вторичных энергетических ресурсов и (или) возобновляемых источников энергии</t>
  </si>
  <si>
    <t>Мероприятия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электрической энергией с учетом доступности использования, близости расположения к источникам природного газа, газовых смесей, электрической энергии и экономической целесообразности такого замещения, а также с учетом тарифного регулирования и доступности гражданам платы</t>
  </si>
  <si>
    <t xml:space="preserve">Мероприятия по  замещению бензина и дизельного топлива, используемых транспортными средствами в качестве моторного топлива, природным газом, газовыми смесями исжиженным углеводородным газом на транспортных средствах, используемых органами местного самоуправления, муниципальными учреждениями и муниципальными унитарными предприятиями </t>
  </si>
  <si>
    <t>Приобретение транспортных средств, используемых органами местного самоуправления, муниципальными учреждениями и муниципальными унитарными предприятиями на использование с автономных источником электрического питания</t>
  </si>
  <si>
    <t>Снижение затрат муниципальных и бюджетных учреждений на приобретение моторного топлива в 2 и более раз в расчете на 1 единицу транспортного средства</t>
  </si>
  <si>
    <t xml:space="preserve">Снижение затрат муниципальных и бюджетных учреждений на приобретение моторного топлива, в результате его замещения на использование электрического питания </t>
  </si>
  <si>
    <t>Эффектовность МП</t>
  </si>
  <si>
    <r>
      <t>кВтч/м</t>
    </r>
    <r>
      <rPr>
        <vertAlign val="superscript"/>
        <sz val="8.5"/>
        <rFont val="Times New Roman"/>
        <family val="1"/>
        <charset val="204"/>
      </rPr>
      <t>2</t>
    </r>
  </si>
  <si>
    <r>
      <t>Гкал/м</t>
    </r>
    <r>
      <rPr>
        <vertAlign val="superscript"/>
        <sz val="8.5"/>
        <rFont val="Times New Roman"/>
        <family val="1"/>
        <charset val="204"/>
      </rPr>
      <t>2</t>
    </r>
  </si>
  <si>
    <r>
      <t>м</t>
    </r>
    <r>
      <rPr>
        <vertAlign val="superscript"/>
        <sz val="8.5"/>
        <rFont val="Times New Roman"/>
        <family val="1"/>
        <charset val="204"/>
      </rPr>
      <t>3</t>
    </r>
    <r>
      <rPr>
        <sz val="8.5"/>
        <rFont val="Times New Roman"/>
        <family val="1"/>
        <charset val="204"/>
      </rPr>
      <t>/чел</t>
    </r>
  </si>
  <si>
    <t>удельный расход электрической энергии на освещение</t>
  </si>
  <si>
    <t xml:space="preserve"> </t>
  </si>
  <si>
    <t>Мероприятия по организации выявления бесхозяйных объектов теплоэнергетического хозяйства, объектов систем водоснабжения и водоотведения и их паспортизация</t>
  </si>
  <si>
    <t xml:space="preserve">Проведение энергетических обследований в организациях, финансируемых за счет средств бюджета муниципального образования </t>
  </si>
  <si>
    <t>Реализация мероприятий на объектах организаций, оказывающих услуги водоснабжения и водоотведения  на территории МО "Муниципальный округ Сарапульский  район Удмуртской Республики"</t>
  </si>
  <si>
    <t>Форма 2. Отчет о расходах на реализацию муниципальной программы за счет всех источников финансирования</t>
  </si>
  <si>
    <t xml:space="preserve">Заместитель главы Администрации по ЖКХ, строительству, промышленности, транспорту и связи </t>
  </si>
  <si>
    <t xml:space="preserve">Форма 5. Отчет о достигнутых значениях целевых показателей (индикаторов) муниципальной программы </t>
  </si>
  <si>
    <t>Эффективность использования средств бюджета муниципального образования "Муниципальный округ МО "Муницпальный округ  Сарапульский район"</t>
  </si>
  <si>
    <t xml:space="preserve">сокращение потерь </t>
  </si>
  <si>
    <t>участие в вебинарах</t>
  </si>
  <si>
    <t>Повышение энергоэффективности потребления энергоресурсов в многоквартирных домах на основе использования при проведении капитальных ремонтов современных энергоэффективных матреиалов и технологий, а так же формирования бережливой модели поведения населения.</t>
  </si>
  <si>
    <t>за  2023 год</t>
  </si>
  <si>
    <t>Форма 1. Отчет об использовании бюджетных ассигнований бюджета муниципального образования "Муниципальный округ Сарапульский район Удмуртской Республики" на реализацию муниципальной программы</t>
  </si>
  <si>
    <t xml:space="preserve">о реализации муниципальной программы муниципальную программу «Энергосбережение и повышение
энергетической эффективности»
Удмуртской Республики (2015-2020 годы)
</t>
  </si>
  <si>
    <t>Расходы бюджета муниципального образования "Муниципальный округ Сарапульский район Удмуртской Республики", тыс.руб.</t>
  </si>
  <si>
    <t xml:space="preserve">Энергосбережение и повышение энергетической эффективности </t>
  </si>
  <si>
    <t>Администрация Сарапульского района</t>
  </si>
  <si>
    <t>628
636</t>
  </si>
  <si>
    <t>Внедрение энергоменеджмента</t>
  </si>
  <si>
    <t xml:space="preserve">Всего </t>
  </si>
  <si>
    <t>Разработка и (или) актуализация схем теплоснабжения поселений и городских округов Удмуртской Республики</t>
  </si>
  <si>
    <t>Разработка и (или) актуализация схем теплоснабжения в муниципальных образованиях Удмуртской Республики</t>
  </si>
  <si>
    <t xml:space="preserve">Разработка и (или) актуализация схем водоснабжения и водоотведения поселений и городских округов Удмуртской Республики </t>
  </si>
  <si>
    <t>Мероприятия по организации выявления бесхозяйных  объектов недвижимого имущества, используемых для передачи энергетических ресурсов (включая газоснабжение, тепло и электроснабжение), постановки в установленном порядке на учёт и признанию права муниципальной собственности на них, а также по организации управления такими объектами с момента их выявления, в том числе по определению источника компенсации возникающих при их эксплуатации нормативных потерь энергетических ресурсов.</t>
  </si>
  <si>
    <t>Реализация мероприятий на объектах электросетевых организаций, оказывающих услуги по передаче электрической энергии на территории Сарапульского района</t>
  </si>
  <si>
    <t> 628
636</t>
  </si>
  <si>
    <t>Реализация мероприятий по восстановлению и устройству сетей уличного освещения в муниципальных образованиях поселениях и  городских округах Удмуртской Республики</t>
  </si>
  <si>
    <t>Администрация  Сарапульского района</t>
  </si>
  <si>
    <t>05
04</t>
  </si>
  <si>
    <t>02
03
12</t>
  </si>
  <si>
    <t>0900505770;
0900562600</t>
  </si>
  <si>
    <t>09005L0300</t>
  </si>
  <si>
    <t>Реализация мероприятий по восстановлению и устройству сетей уличного освещения в муниципальных образованиях Удмуртской Республики (реконструкция системы уличного освещения с заменой: деревянных опор на ж/б, неизолированного провода на СИП, светильников на энергоэффективные)</t>
  </si>
  <si>
    <t xml:space="preserve">
636</t>
  </si>
  <si>
    <t>0900505770;</t>
  </si>
  <si>
    <t xml:space="preserve">Разработка муниципальных программ в области энергосбережения и повышения энергетической эффективности </t>
  </si>
  <si>
    <t>Разработка и (или) актуализация схем водоснабжения и водоотведения  в муниципальных образованиях Удмуртской Республики</t>
  </si>
  <si>
    <t>всего</t>
  </si>
  <si>
    <t>бюджет Сарапульского района</t>
  </si>
  <si>
    <t>в том числе:</t>
  </si>
  <si>
    <t>собственные средства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</si>
  <si>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</si>
  <si>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</si>
  <si>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</si>
  <si>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иные межбюджетные трансферты из бюджета Удмуртской Республики</t>
  </si>
  <si>
    <t>средства бюджета Удмуртской Республики, планируемые к привлечению</t>
  </si>
  <si>
    <t> 01</t>
  </si>
  <si>
    <t>Отдел ЖКХ Администрации Сарапульского района</t>
  </si>
  <si>
    <t>Повышение энергетической эффективности экономики и бюджетной сферы муниципального образования за счет рационального использования энергетических ресурсов</t>
  </si>
  <si>
    <t xml:space="preserve">Реализация энергоэффективных мероприятий на объектах многоквартирного жилищного фонда МО "Муниципальный округ Сарапульский район Удмуртской Республики" </t>
  </si>
  <si>
    <t>Разработка и (или) актуализация схем водоснабжения и водоотведения поселений и городских округов Удмуртской Республики</t>
  </si>
  <si>
    <t>Разработка и (или) актуализация схем водоснабжения и водоотведения в муниципальных образованиях Удмуртской Республики</t>
  </si>
  <si>
    <t>Исполнение требований Федерального Закона от 07.12.2011 года № 416-ФЗ  «О водоснабжении и водоотведении»</t>
  </si>
  <si>
    <t>Реализация мероприятий на объектах организаций, оказывающих услуги теплоснабжения на территории муниципального образования "Муниципалный округ Сарапульский район Удмуртской Республики"</t>
  </si>
  <si>
    <t>Реализация мероприятий на объектах электросетевых организаций, оказывающих услуги по передаче электрической энергии на территории муниципального образования "Муниципальный округ Сарапульский район Удмуртской Республики"</t>
  </si>
  <si>
    <t xml:space="preserve">Реализация мероприятий по восстановлению и устройству сетей уличного освещения в муниципальных образованияъ поселений и городских округах Удмуртской Республики </t>
  </si>
  <si>
    <t>Реализация мероприятий по восстановлению и устройству сетей уличного освещения в муниципальных образованияъ поселений и городских округах Удмуртской Республики (реконструкция системы уличного освещения с заменой: деревянных опор на ж/б; неизолированного провода на СИП; светильников на энергоэффективные)</t>
  </si>
  <si>
    <t>Разработка муниципальных программ в области энергосбережения и повышения энергетической эффективности</t>
  </si>
  <si>
    <t>устанавливаются светитльник с датчиком движения внутри подьезда, светодиодные светильники</t>
  </si>
  <si>
    <t xml:space="preserve">планом на 2023 год реализация мероприятия не предусматривалась </t>
  </si>
  <si>
    <t>в 2023 году бесхозяйных обьектов не выявлено</t>
  </si>
  <si>
    <t>планом финансировнаия на 2023 год  реализация мероприятия не предусмотрена</t>
  </si>
  <si>
    <t xml:space="preserve">в 2023 г. приобретена горелка для котла в котельную с. Сигаево </t>
  </si>
  <si>
    <t>На всех муниципальных объектах
установлены приборы учета воды. Замена и поверка приборов осуществляется в сроки установленные изготовителями.</t>
  </si>
  <si>
    <t>разработка програмы выполнена в 2022-2023 гг</t>
  </si>
  <si>
    <t>планом финансировнаия на 2023 год  реализация мероприятия непредусмотрена</t>
  </si>
  <si>
    <t>В рамках программы муниципальные услуги муниципальными учреждениями не оказываются</t>
  </si>
  <si>
    <t>Постановление Администрации муниципального образования «Сарапульский район»</t>
  </si>
  <si>
    <t>Постановление Администрации муниципального образования «Муниципальный округ Сарапульский район Удмуртской Республики»</t>
  </si>
  <si>
    <t>"О внесении изменений в муниципальную программу «Энергосбережение и повышение энергетической эффективности муниципального образования «Сарапульский район» на 2015-2020 годы»</t>
  </si>
  <si>
    <t>«О внесении изменений в муниципальную программу «Энергосбережение и повышение энергетической эффективности муниципального образования «Сарапульский район»</t>
  </si>
  <si>
    <t>«О внесении изменений в муниципальную программу «Энергосбережение и повышение энергетической эффективности муниципального образования «Сарапульский район»»</t>
  </si>
  <si>
    <t>«О внесении изменений в муниципальную программу «Энергосбережение и повышение энергетической эффективности»</t>
  </si>
  <si>
    <t>"О внесении изменений в муниципальную программу «Энергосбережение и повышение энергетической эффективности»"</t>
  </si>
  <si>
    <t>«О внесении изменений в муниципальную программу «Энергосбережение и повышение энергетической эффективностимуниципального образования «Сарапульский район»</t>
  </si>
  <si>
    <t>"О внесении изменений в муниципальную программу «Энергосбережение и повышение энергетической эффективности муниципального образования «Сарапульский район» на 2015 – 2020 год»</t>
  </si>
  <si>
    <t>"О внесении изменений в муниципальную программу «Энергосбережение и повышение энергетической эффективности муниципального образования «Сарапульский район» на 2015-2020 год»</t>
  </si>
  <si>
    <t>заменено тепловых сетей всего - 1,2 км.</t>
  </si>
  <si>
    <t xml:space="preserve">
заменено сетей водоснабжения - 3,5 км. </t>
  </si>
  <si>
    <t>в 2023 г. выполненазамена СИП уличного освещения в с. Сигаево 250 м и установка 15 светодиодных светильников</t>
  </si>
  <si>
    <t>высокая</t>
  </si>
  <si>
    <t>информация о потреблении топливно энергетиченских ресурсов  организациями социальной сферы района регулярно вносится в ГИС "Энергоэффективность"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</si>
</sst>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"/>
    <numFmt numFmtId="165" formatCode="&quot;0&quot;#"/>
    <numFmt numFmtId="166" formatCode="00"/>
    <numFmt numFmtId="167" formatCode="0000000000"/>
    <numFmt numFmtId="168" formatCode="#,##0.000"/>
    <numFmt numFmtId="169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.5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8.5"/>
      <name val="Times New Roman"/>
      <family val="1"/>
      <charset val="204"/>
    </font>
    <font>
      <sz val="8.5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left" wrapText="1" indent="2"/>
    </xf>
    <xf numFmtId="164" fontId="0" fillId="0" borderId="0" xfId="0" applyNumberFormat="1" applyBorder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1" fillId="0" borderId="1" xfId="0" applyFont="1" applyBorder="1" applyAlignment="1">
      <alignment wrapText="1"/>
    </xf>
    <xf numFmtId="0" fontId="0" fillId="0" borderId="0" xfId="0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0" borderId="0" xfId="0" applyFont="1"/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4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1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24" fillId="0" borderId="1" xfId="0" applyFont="1" applyBorder="1"/>
    <xf numFmtId="0" fontId="15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67" fontId="26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8" fontId="21" fillId="0" borderId="1" xfId="0" applyNumberFormat="1" applyFont="1" applyBorder="1" applyAlignment="1">
      <alignment horizontal="center" wrapText="1"/>
    </xf>
    <xf numFmtId="168" fontId="15" fillId="0" borderId="1" xfId="0" applyNumberFormat="1" applyFont="1" applyBorder="1" applyAlignment="1">
      <alignment horizontal="center" wrapText="1"/>
    </xf>
    <xf numFmtId="169" fontId="20" fillId="0" borderId="1" xfId="0" applyNumberFormat="1" applyFont="1" applyBorder="1" applyAlignment="1">
      <alignment vertical="center" wrapText="1"/>
    </xf>
    <xf numFmtId="169" fontId="6" fillId="0" borderId="1" xfId="0" applyNumberFormat="1" applyFont="1" applyBorder="1"/>
    <xf numFmtId="169" fontId="28" fillId="0" borderId="1" xfId="0" applyNumberFormat="1" applyFont="1" applyBorder="1"/>
    <xf numFmtId="169" fontId="29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2" fontId="19" fillId="0" borderId="0" xfId="0" applyNumberFormat="1" applyFont="1"/>
    <xf numFmtId="0" fontId="26" fillId="0" borderId="1" xfId="0" applyFont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67" fontId="26" fillId="0" borderId="5" xfId="0" applyNumberFormat="1" applyFont="1" applyBorder="1" applyAlignment="1">
      <alignment horizontal="center" vertical="center" wrapText="1"/>
    </xf>
    <xf numFmtId="167" fontId="26" fillId="0" borderId="7" xfId="0" applyNumberFormat="1" applyFont="1" applyBorder="1" applyAlignment="1">
      <alignment horizontal="center" vertical="center" wrapText="1"/>
    </xf>
    <xf numFmtId="167" fontId="26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6" fontId="24" fillId="0" borderId="5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rapulrayon.ru/file/download/6303" TargetMode="External"/><Relationship Id="rId18" Type="http://schemas.openxmlformats.org/officeDocument/2006/relationships/hyperlink" Target="http://sarapulrayon.ru/file/download/10223" TargetMode="External"/><Relationship Id="rId26" Type="http://schemas.openxmlformats.org/officeDocument/2006/relationships/hyperlink" Target="https://sarapulrayon.udmurt.ru/officials/texts/533_2017.pdf" TargetMode="External"/><Relationship Id="rId21" Type="http://schemas.openxmlformats.org/officeDocument/2006/relationships/hyperlink" Target="https://sarapulrayon.udmurt.ru/officials/70_2018.pdf" TargetMode="External"/><Relationship Id="rId34" Type="http://schemas.openxmlformats.org/officeDocument/2006/relationships/hyperlink" Target="https://sarapulrayon.udmurt.ru/officials/texts/743_2016.pdf" TargetMode="External"/><Relationship Id="rId7" Type="http://schemas.openxmlformats.org/officeDocument/2006/relationships/hyperlink" Target="http://www.sarapulrayon.ru/normativnye_pravovye_akty/item/72" TargetMode="External"/><Relationship Id="rId12" Type="http://schemas.openxmlformats.org/officeDocument/2006/relationships/hyperlink" Target="../AppData/Local/Temp/Downloads/0151_2021.pdf" TargetMode="External"/><Relationship Id="rId17" Type="http://schemas.openxmlformats.org/officeDocument/2006/relationships/hyperlink" Target="http://sarapulrayon.ru/file/download/10223" TargetMode="External"/><Relationship Id="rId25" Type="http://schemas.openxmlformats.org/officeDocument/2006/relationships/hyperlink" Target="https://sarapulrayon.udmurt.ru/officials/texts/743_2016.pdf" TargetMode="External"/><Relationship Id="rId33" Type="http://schemas.openxmlformats.org/officeDocument/2006/relationships/hyperlink" Target="https://sarapulrayon.udmurt.ru/officials/0104_104.pdf" TargetMode="External"/><Relationship Id="rId2" Type="http://schemas.openxmlformats.org/officeDocument/2006/relationships/hyperlink" Target="http://www.sarapulrayon.ru/normativnye_pravovye_akty/item/168" TargetMode="External"/><Relationship Id="rId16" Type="http://schemas.openxmlformats.org/officeDocument/2006/relationships/hyperlink" Target="http://sarapulrayon.ru/file/download/8233" TargetMode="External"/><Relationship Id="rId20" Type="http://schemas.openxmlformats.org/officeDocument/2006/relationships/hyperlink" Target="https://sarapulrayon.udmurt.ru/officials/texts/533_2017.pdf" TargetMode="External"/><Relationship Id="rId29" Type="http://schemas.openxmlformats.org/officeDocument/2006/relationships/hyperlink" Target="https://sarapulrayon.udmurt.ru/officials/70_2018.pdf" TargetMode="External"/><Relationship Id="rId1" Type="http://schemas.openxmlformats.org/officeDocument/2006/relationships/hyperlink" Target="http://www.sarapulrayon.ru/normativnye_pravovye_akty/item/72" TargetMode="External"/><Relationship Id="rId6" Type="http://schemas.openxmlformats.org/officeDocument/2006/relationships/hyperlink" Target="http://sarapulrayon.ru/file/download/10223" TargetMode="External"/><Relationship Id="rId11" Type="http://schemas.openxmlformats.org/officeDocument/2006/relationships/hyperlink" Target="../AppData/Local/Temp/Downloads/0151_2021.pdf" TargetMode="External"/><Relationship Id="rId24" Type="http://schemas.openxmlformats.org/officeDocument/2006/relationships/hyperlink" Target="https://sarapulrayon.udmurt.ru/officials/texts/743_2016.pdf" TargetMode="External"/><Relationship Id="rId32" Type="http://schemas.openxmlformats.org/officeDocument/2006/relationships/hyperlink" Target="https://sarapulrayon.udmurt.ru/officials/0104_104.pdf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://sarapulrayon.ru/file/download/8233" TargetMode="External"/><Relationship Id="rId15" Type="http://schemas.openxmlformats.org/officeDocument/2006/relationships/hyperlink" Target="http://sarapulrayon.ru/file/download/8233" TargetMode="External"/><Relationship Id="rId23" Type="http://schemas.openxmlformats.org/officeDocument/2006/relationships/hyperlink" Target="https://sarapulrayon.udmurt.ru/officials/texts/301.pdf" TargetMode="External"/><Relationship Id="rId28" Type="http://schemas.openxmlformats.org/officeDocument/2006/relationships/hyperlink" Target="https://sarapulrayon.udmurt.ru/officials/70_2018.pdf" TargetMode="External"/><Relationship Id="rId36" Type="http://schemas.openxmlformats.org/officeDocument/2006/relationships/hyperlink" Target="https://sarapulrayon.udmurt.ru/officials/70_2018.pdf" TargetMode="External"/><Relationship Id="rId10" Type="http://schemas.openxmlformats.org/officeDocument/2006/relationships/hyperlink" Target="http://www.sarapulrayon.ru/normativnye_pravovye_akty/item/168" TargetMode="External"/><Relationship Id="rId19" Type="http://schemas.openxmlformats.org/officeDocument/2006/relationships/hyperlink" Target="https://sarapulrayon.udmurt.ru/officials/texts/301.pdf" TargetMode="External"/><Relationship Id="rId31" Type="http://schemas.openxmlformats.org/officeDocument/2006/relationships/hyperlink" Target="https://sarapulrayon.udmurt.ru/officials/1055_2018.pdf" TargetMode="External"/><Relationship Id="rId4" Type="http://schemas.openxmlformats.org/officeDocument/2006/relationships/hyperlink" Target="http://www.sarapulrayon.ru/file/download/6303" TargetMode="External"/><Relationship Id="rId9" Type="http://schemas.openxmlformats.org/officeDocument/2006/relationships/hyperlink" Target="http://www.sarapulrayon.ru/normativnye_pravovye_akty/item/168" TargetMode="External"/><Relationship Id="rId14" Type="http://schemas.openxmlformats.org/officeDocument/2006/relationships/hyperlink" Target="http://www.sarapulrayon.ru/file/download/6303" TargetMode="External"/><Relationship Id="rId22" Type="http://schemas.openxmlformats.org/officeDocument/2006/relationships/hyperlink" Target="https://sarapulrayon.udmurt.ru/officials/texts/301.pdf" TargetMode="External"/><Relationship Id="rId27" Type="http://schemas.openxmlformats.org/officeDocument/2006/relationships/hyperlink" Target="https://sarapulrayon.udmurt.ru/officials/texts/533_2017.pdf" TargetMode="External"/><Relationship Id="rId30" Type="http://schemas.openxmlformats.org/officeDocument/2006/relationships/hyperlink" Target="https://sarapulrayon.udmurt.ru/officials/1055_2018.pdf" TargetMode="External"/><Relationship Id="rId35" Type="http://schemas.openxmlformats.org/officeDocument/2006/relationships/hyperlink" Target="https://sarapulrayon.udmurt.ru/officials/70_2018.pdf" TargetMode="External"/><Relationship Id="rId8" Type="http://schemas.openxmlformats.org/officeDocument/2006/relationships/hyperlink" Target="http://www.sarapulrayon.ru/normativnye_pravovye_akty/item/72" TargetMode="External"/><Relationship Id="rId3" Type="http://schemas.openxmlformats.org/officeDocument/2006/relationships/hyperlink" Target="../AppData/Local/Temp/Downloads/0151_202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3" zoomScale="115" zoomScaleNormal="115" workbookViewId="0">
      <selection activeCell="E33" sqref="E33:E35"/>
    </sheetView>
  </sheetViews>
  <sheetFormatPr defaultRowHeight="15" x14ac:dyDescent="0.25"/>
  <cols>
    <col min="1" max="1" width="5.5703125" customWidth="1"/>
    <col min="2" max="3" width="5" customWidth="1"/>
    <col min="4" max="4" width="5.140625" customWidth="1"/>
    <col min="5" max="5" width="23.5703125" customWidth="1"/>
    <col min="6" max="6" width="15.28515625" customWidth="1"/>
    <col min="7" max="7" width="6.7109375" customWidth="1"/>
    <col min="8" max="9" width="6.28515625" customWidth="1"/>
    <col min="10" max="10" width="12.85546875" customWidth="1"/>
    <col min="11" max="11" width="6" customWidth="1"/>
    <col min="12" max="12" width="11.7109375" customWidth="1"/>
    <col min="13" max="13" width="11.42578125" customWidth="1"/>
    <col min="14" max="14" width="11.5703125" customWidth="1"/>
    <col min="15" max="15" width="12.140625" customWidth="1"/>
    <col min="16" max="16" width="9.7109375" customWidth="1"/>
  </cols>
  <sheetData>
    <row r="1" spans="1:16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27.75" customHeight="1" x14ac:dyDescent="0.25">
      <c r="A2" s="133" t="s">
        <v>166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x14ac:dyDescent="0.25">
      <c r="A3" s="132" t="s">
        <v>164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1.15" customHeight="1" x14ac:dyDescent="0.25">
      <c r="A5" s="133" t="s">
        <v>165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5.5" customHeight="1" x14ac:dyDescent="0.25">
      <c r="A7" s="134" t="s">
        <v>1</v>
      </c>
      <c r="B7" s="135"/>
      <c r="C7" s="135"/>
      <c r="D7" s="136"/>
      <c r="E7" s="137" t="s">
        <v>6</v>
      </c>
      <c r="F7" s="137" t="s">
        <v>7</v>
      </c>
      <c r="G7" s="134" t="s">
        <v>8</v>
      </c>
      <c r="H7" s="135"/>
      <c r="I7" s="135"/>
      <c r="J7" s="135"/>
      <c r="K7" s="136"/>
      <c r="L7" s="134" t="s">
        <v>167</v>
      </c>
      <c r="M7" s="135"/>
      <c r="N7" s="136"/>
      <c r="O7" s="139" t="s">
        <v>17</v>
      </c>
      <c r="P7" s="139"/>
    </row>
    <row r="8" spans="1:16" ht="75" customHeight="1" x14ac:dyDescent="0.25">
      <c r="A8" s="42" t="s">
        <v>2</v>
      </c>
      <c r="B8" s="42" t="s">
        <v>3</v>
      </c>
      <c r="C8" s="42" t="s">
        <v>4</v>
      </c>
      <c r="D8" s="42" t="s">
        <v>5</v>
      </c>
      <c r="E8" s="138"/>
      <c r="F8" s="138"/>
      <c r="G8" s="42" t="s">
        <v>9</v>
      </c>
      <c r="H8" s="42" t="s">
        <v>10</v>
      </c>
      <c r="I8" s="42" t="s">
        <v>11</v>
      </c>
      <c r="J8" s="42" t="s">
        <v>12</v>
      </c>
      <c r="K8" s="42" t="s">
        <v>13</v>
      </c>
      <c r="L8" s="41" t="s">
        <v>14</v>
      </c>
      <c r="M8" s="41" t="s">
        <v>15</v>
      </c>
      <c r="N8" s="41" t="s">
        <v>16</v>
      </c>
      <c r="O8" s="41" t="s">
        <v>18</v>
      </c>
      <c r="P8" s="41" t="s">
        <v>19</v>
      </c>
    </row>
    <row r="9" spans="1:16" ht="33" customHeight="1" x14ac:dyDescent="0.25">
      <c r="A9" s="66">
        <v>9</v>
      </c>
      <c r="B9" s="67"/>
      <c r="C9" s="66"/>
      <c r="D9" s="67"/>
      <c r="E9" s="51" t="s">
        <v>168</v>
      </c>
      <c r="F9" s="67" t="s">
        <v>169</v>
      </c>
      <c r="G9" s="68" t="s">
        <v>170</v>
      </c>
      <c r="H9" s="66">
        <v>0</v>
      </c>
      <c r="I9" s="66">
        <v>0</v>
      </c>
      <c r="J9" s="69"/>
      <c r="K9" s="67">
        <v>0</v>
      </c>
      <c r="L9" s="111">
        <f>L10+L22</f>
        <v>50</v>
      </c>
      <c r="M9" s="111">
        <f t="shared" ref="M9:N9" si="0">M10+M22</f>
        <v>219.29999999999998</v>
      </c>
      <c r="N9" s="111">
        <f t="shared" si="0"/>
        <v>218.834</v>
      </c>
      <c r="O9" s="110">
        <f>N9/L9*100</f>
        <v>437.66800000000001</v>
      </c>
      <c r="P9" s="110">
        <f>N9/M9*100</f>
        <v>99.787505699954409</v>
      </c>
    </row>
    <row r="10" spans="1:16" ht="40.5" customHeight="1" x14ac:dyDescent="0.25">
      <c r="A10" s="66">
        <v>9</v>
      </c>
      <c r="B10" s="67">
        <v>0</v>
      </c>
      <c r="C10" s="66">
        <v>1</v>
      </c>
      <c r="D10" s="67"/>
      <c r="E10" s="67" t="s">
        <v>171</v>
      </c>
      <c r="F10" s="67" t="s">
        <v>172</v>
      </c>
      <c r="G10" s="68" t="s">
        <v>170</v>
      </c>
      <c r="H10" s="66">
        <v>5</v>
      </c>
      <c r="I10" s="66">
        <v>2</v>
      </c>
      <c r="J10" s="69"/>
      <c r="K10" s="67">
        <v>0</v>
      </c>
      <c r="L10" s="111">
        <f>L11+L14+L17+L20</f>
        <v>30</v>
      </c>
      <c r="M10" s="111">
        <f t="shared" ref="M10:N10" si="1">M11+M14+M17+M20</f>
        <v>0</v>
      </c>
      <c r="N10" s="111">
        <f t="shared" si="1"/>
        <v>0</v>
      </c>
      <c r="O10" s="110">
        <f t="shared" ref="O10:O29" si="2">N10/L10*100</f>
        <v>0</v>
      </c>
      <c r="P10" s="110">
        <v>0</v>
      </c>
    </row>
    <row r="11" spans="1:16" ht="24" customHeight="1" x14ac:dyDescent="0.25">
      <c r="A11" s="117">
        <v>9</v>
      </c>
      <c r="B11" s="116">
        <v>0</v>
      </c>
      <c r="C11" s="117">
        <v>1</v>
      </c>
      <c r="D11" s="116">
        <v>5</v>
      </c>
      <c r="E11" s="116" t="s">
        <v>173</v>
      </c>
      <c r="F11" s="67" t="s">
        <v>27</v>
      </c>
      <c r="G11" s="67">
        <v>628</v>
      </c>
      <c r="H11" s="66">
        <v>5</v>
      </c>
      <c r="I11" s="66">
        <v>2</v>
      </c>
      <c r="J11" s="69"/>
      <c r="K11" s="67">
        <v>0</v>
      </c>
      <c r="L11" s="111"/>
      <c r="M11" s="111">
        <f t="shared" ref="M11:N11" si="3">M12+M13</f>
        <v>0</v>
      </c>
      <c r="N11" s="111">
        <f t="shared" si="3"/>
        <v>0</v>
      </c>
      <c r="O11" s="110">
        <v>0</v>
      </c>
      <c r="P11" s="110">
        <v>0</v>
      </c>
    </row>
    <row r="12" spans="1:16" ht="22.5" x14ac:dyDescent="0.25">
      <c r="A12" s="117"/>
      <c r="B12" s="116"/>
      <c r="C12" s="117"/>
      <c r="D12" s="116"/>
      <c r="E12" s="116"/>
      <c r="F12" s="116" t="s">
        <v>169</v>
      </c>
      <c r="G12" s="67" t="s">
        <v>170</v>
      </c>
      <c r="H12" s="66">
        <v>5</v>
      </c>
      <c r="I12" s="66">
        <v>2</v>
      </c>
      <c r="J12" s="69">
        <v>900162620</v>
      </c>
      <c r="K12" s="67">
        <v>244</v>
      </c>
      <c r="L12" s="111"/>
      <c r="M12" s="111"/>
      <c r="N12" s="111"/>
      <c r="O12" s="110">
        <v>0</v>
      </c>
      <c r="P12" s="110">
        <v>0</v>
      </c>
    </row>
    <row r="13" spans="1:16" ht="22.5" x14ac:dyDescent="0.25">
      <c r="A13" s="117"/>
      <c r="B13" s="116"/>
      <c r="C13" s="117"/>
      <c r="D13" s="116"/>
      <c r="E13" s="116"/>
      <c r="F13" s="116"/>
      <c r="G13" s="67" t="s">
        <v>170</v>
      </c>
      <c r="H13" s="66">
        <v>5</v>
      </c>
      <c r="I13" s="66">
        <v>2</v>
      </c>
      <c r="J13" s="69">
        <v>900105770</v>
      </c>
      <c r="K13" s="67">
        <v>244</v>
      </c>
      <c r="L13" s="111"/>
      <c r="M13" s="111"/>
      <c r="N13" s="111"/>
      <c r="O13" s="110">
        <v>0</v>
      </c>
      <c r="P13" s="110">
        <v>0</v>
      </c>
    </row>
    <row r="14" spans="1:16" ht="22.5" x14ac:dyDescent="0.25">
      <c r="A14" s="117"/>
      <c r="B14" s="116"/>
      <c r="C14" s="117"/>
      <c r="D14" s="116"/>
      <c r="E14" s="116" t="s">
        <v>174</v>
      </c>
      <c r="F14" s="67" t="s">
        <v>27</v>
      </c>
      <c r="G14" s="67" t="s">
        <v>170</v>
      </c>
      <c r="H14" s="66">
        <v>5</v>
      </c>
      <c r="I14" s="66">
        <v>2</v>
      </c>
      <c r="J14" s="69"/>
      <c r="K14" s="67"/>
      <c r="L14" s="111">
        <f>L15+L16</f>
        <v>0</v>
      </c>
      <c r="M14" s="111">
        <f>M15+M16</f>
        <v>0</v>
      </c>
      <c r="N14" s="111">
        <f>N15+N16</f>
        <v>0</v>
      </c>
      <c r="O14" s="110">
        <v>0</v>
      </c>
      <c r="P14" s="110">
        <v>0</v>
      </c>
    </row>
    <row r="15" spans="1:16" x14ac:dyDescent="0.25">
      <c r="A15" s="117"/>
      <c r="B15" s="116"/>
      <c r="C15" s="117"/>
      <c r="D15" s="116"/>
      <c r="E15" s="116"/>
      <c r="F15" s="116" t="s">
        <v>169</v>
      </c>
      <c r="G15" s="116" t="s">
        <v>170</v>
      </c>
      <c r="H15" s="117">
        <v>5</v>
      </c>
      <c r="I15" s="117">
        <v>2</v>
      </c>
      <c r="J15" s="69">
        <v>900162620</v>
      </c>
      <c r="K15" s="67">
        <v>244</v>
      </c>
      <c r="L15" s="111"/>
      <c r="M15" s="111"/>
      <c r="N15" s="111"/>
      <c r="O15" s="110">
        <v>0</v>
      </c>
      <c r="P15" s="110">
        <v>0</v>
      </c>
    </row>
    <row r="16" spans="1:16" x14ac:dyDescent="0.25">
      <c r="A16" s="117"/>
      <c r="B16" s="116"/>
      <c r="C16" s="117"/>
      <c r="D16" s="116"/>
      <c r="E16" s="116"/>
      <c r="F16" s="116"/>
      <c r="G16" s="116"/>
      <c r="H16" s="117"/>
      <c r="I16" s="117"/>
      <c r="J16" s="69">
        <v>900105770</v>
      </c>
      <c r="K16" s="67">
        <v>244</v>
      </c>
      <c r="L16" s="111"/>
      <c r="M16" s="111"/>
      <c r="N16" s="111"/>
      <c r="O16" s="110">
        <v>0</v>
      </c>
      <c r="P16" s="110">
        <v>0</v>
      </c>
    </row>
    <row r="17" spans="1:16" ht="22.5" x14ac:dyDescent="0.25">
      <c r="A17" s="117">
        <v>9</v>
      </c>
      <c r="B17" s="116">
        <v>0</v>
      </c>
      <c r="C17" s="117">
        <v>1</v>
      </c>
      <c r="D17" s="116">
        <v>6</v>
      </c>
      <c r="E17" s="116" t="s">
        <v>175</v>
      </c>
      <c r="F17" s="67" t="s">
        <v>27</v>
      </c>
      <c r="G17" s="70" t="s">
        <v>170</v>
      </c>
      <c r="H17" s="66">
        <v>5</v>
      </c>
      <c r="I17" s="66">
        <v>2</v>
      </c>
      <c r="J17" s="69"/>
      <c r="K17" s="67">
        <v>244</v>
      </c>
      <c r="L17" s="112">
        <f>L18+L19</f>
        <v>30</v>
      </c>
      <c r="M17" s="112">
        <v>0</v>
      </c>
      <c r="N17" s="112">
        <v>0</v>
      </c>
      <c r="O17" s="110">
        <f t="shared" si="2"/>
        <v>0</v>
      </c>
      <c r="P17" s="110">
        <v>0</v>
      </c>
    </row>
    <row r="18" spans="1:16" ht="22.5" x14ac:dyDescent="0.25">
      <c r="A18" s="117"/>
      <c r="B18" s="116"/>
      <c r="C18" s="117"/>
      <c r="D18" s="116"/>
      <c r="E18" s="116"/>
      <c r="F18" s="116" t="s">
        <v>169</v>
      </c>
      <c r="G18" s="70" t="s">
        <v>170</v>
      </c>
      <c r="H18" s="66">
        <v>5</v>
      </c>
      <c r="I18" s="66">
        <v>2</v>
      </c>
      <c r="J18" s="69">
        <v>900162620</v>
      </c>
      <c r="K18" s="67">
        <v>244</v>
      </c>
      <c r="L18" s="112">
        <v>30</v>
      </c>
      <c r="M18" s="112">
        <v>0</v>
      </c>
      <c r="N18" s="112">
        <v>0</v>
      </c>
      <c r="O18" s="110">
        <f t="shared" si="2"/>
        <v>0</v>
      </c>
      <c r="P18" s="110">
        <v>0</v>
      </c>
    </row>
    <row r="19" spans="1:16" x14ac:dyDescent="0.25">
      <c r="A19" s="117"/>
      <c r="B19" s="116"/>
      <c r="C19" s="117"/>
      <c r="D19" s="116"/>
      <c r="E19" s="116"/>
      <c r="F19" s="116"/>
      <c r="G19" s="67">
        <v>628</v>
      </c>
      <c r="H19" s="66">
        <v>5</v>
      </c>
      <c r="I19" s="66">
        <v>2</v>
      </c>
      <c r="J19" s="69">
        <v>900105770</v>
      </c>
      <c r="K19" s="67">
        <v>244</v>
      </c>
      <c r="L19" s="113"/>
      <c r="M19" s="113"/>
      <c r="N19" s="113"/>
      <c r="O19" s="110">
        <v>0</v>
      </c>
      <c r="P19" s="110">
        <v>0</v>
      </c>
    </row>
    <row r="20" spans="1:16" x14ac:dyDescent="0.25">
      <c r="A20" s="117">
        <v>9</v>
      </c>
      <c r="B20" s="116">
        <v>0</v>
      </c>
      <c r="C20" s="117">
        <v>1</v>
      </c>
      <c r="D20" s="116">
        <v>7</v>
      </c>
      <c r="E20" s="116" t="s">
        <v>176</v>
      </c>
      <c r="F20" s="67" t="s">
        <v>27</v>
      </c>
      <c r="G20" s="67">
        <v>628</v>
      </c>
      <c r="H20" s="66">
        <v>5</v>
      </c>
      <c r="I20" s="66">
        <v>2</v>
      </c>
      <c r="J20" s="69"/>
      <c r="K20" s="67">
        <v>0</v>
      </c>
      <c r="L20" s="111">
        <f>L21</f>
        <v>0</v>
      </c>
      <c r="M20" s="111">
        <f t="shared" ref="M20:N20" si="4">M21</f>
        <v>0</v>
      </c>
      <c r="N20" s="111">
        <f t="shared" si="4"/>
        <v>0</v>
      </c>
      <c r="O20" s="110">
        <v>0</v>
      </c>
      <c r="P20" s="110">
        <v>0</v>
      </c>
    </row>
    <row r="21" spans="1:16" ht="176.25" customHeight="1" x14ac:dyDescent="0.25">
      <c r="A21" s="117"/>
      <c r="B21" s="116"/>
      <c r="C21" s="117"/>
      <c r="D21" s="116"/>
      <c r="E21" s="116"/>
      <c r="F21" s="67" t="s">
        <v>169</v>
      </c>
      <c r="G21" s="67">
        <v>628</v>
      </c>
      <c r="H21" s="66">
        <v>5</v>
      </c>
      <c r="I21" s="66">
        <v>2</v>
      </c>
      <c r="J21" s="69">
        <v>900105770</v>
      </c>
      <c r="K21" s="67">
        <v>244</v>
      </c>
      <c r="L21" s="111"/>
      <c r="M21" s="111"/>
      <c r="N21" s="111"/>
      <c r="O21" s="110">
        <v>0</v>
      </c>
      <c r="P21" s="110">
        <v>0</v>
      </c>
    </row>
    <row r="22" spans="1:16" ht="78.75" x14ac:dyDescent="0.25">
      <c r="A22" s="66">
        <v>9</v>
      </c>
      <c r="B22" s="67">
        <v>0</v>
      </c>
      <c r="C22" s="66">
        <v>5</v>
      </c>
      <c r="D22" s="67"/>
      <c r="E22" s="67" t="s">
        <v>177</v>
      </c>
      <c r="F22" s="67" t="s">
        <v>172</v>
      </c>
      <c r="G22" s="67" t="s">
        <v>178</v>
      </c>
      <c r="H22" s="66"/>
      <c r="I22" s="66"/>
      <c r="J22" s="69"/>
      <c r="K22" s="67">
        <v>244</v>
      </c>
      <c r="L22" s="111">
        <f>L23+L27+L30+L33</f>
        <v>20</v>
      </c>
      <c r="M22" s="111">
        <f t="shared" ref="M22:N22" si="5">M23+M27+M30+M33</f>
        <v>219.29999999999998</v>
      </c>
      <c r="N22" s="111">
        <f t="shared" si="5"/>
        <v>218.834</v>
      </c>
      <c r="O22" s="110">
        <f t="shared" si="2"/>
        <v>1094.17</v>
      </c>
      <c r="P22" s="110">
        <f t="shared" ref="P22:P32" si="6">N22/M22*100</f>
        <v>99.787505699954409</v>
      </c>
    </row>
    <row r="23" spans="1:16" ht="22.5" x14ac:dyDescent="0.25">
      <c r="A23" s="117">
        <v>9</v>
      </c>
      <c r="B23" s="130">
        <v>0</v>
      </c>
      <c r="C23" s="117">
        <v>5</v>
      </c>
      <c r="D23" s="116">
        <v>1</v>
      </c>
      <c r="E23" s="116" t="s">
        <v>179</v>
      </c>
      <c r="F23" s="67" t="s">
        <v>27</v>
      </c>
      <c r="G23" s="67" t="s">
        <v>178</v>
      </c>
      <c r="H23" s="66"/>
      <c r="I23" s="66"/>
      <c r="J23" s="69"/>
      <c r="K23" s="67">
        <v>244</v>
      </c>
      <c r="L23" s="111">
        <f>L24+L25+L26</f>
        <v>0</v>
      </c>
      <c r="M23" s="111">
        <f t="shared" ref="M23:N23" si="7">M24+M25+M26</f>
        <v>0</v>
      </c>
      <c r="N23" s="111">
        <f t="shared" si="7"/>
        <v>0</v>
      </c>
      <c r="O23" s="110">
        <v>0</v>
      </c>
      <c r="P23" s="110">
        <v>0</v>
      </c>
    </row>
    <row r="24" spans="1:16" x14ac:dyDescent="0.25">
      <c r="A24" s="117"/>
      <c r="B24" s="130"/>
      <c r="C24" s="117"/>
      <c r="D24" s="116"/>
      <c r="E24" s="116"/>
      <c r="F24" s="116" t="s">
        <v>180</v>
      </c>
      <c r="G24" s="116" t="s">
        <v>170</v>
      </c>
      <c r="H24" s="118" t="s">
        <v>181</v>
      </c>
      <c r="I24" s="118" t="s">
        <v>182</v>
      </c>
      <c r="J24" s="127" t="s">
        <v>183</v>
      </c>
      <c r="K24" s="116">
        <v>244</v>
      </c>
      <c r="L24" s="111"/>
      <c r="M24" s="111"/>
      <c r="N24" s="111"/>
      <c r="O24" s="110">
        <v>0</v>
      </c>
      <c r="P24" s="110">
        <v>0</v>
      </c>
    </row>
    <row r="25" spans="1:16" x14ac:dyDescent="0.25">
      <c r="A25" s="117"/>
      <c r="B25" s="130"/>
      <c r="C25" s="117"/>
      <c r="D25" s="116"/>
      <c r="E25" s="116"/>
      <c r="F25" s="116"/>
      <c r="G25" s="116"/>
      <c r="H25" s="120"/>
      <c r="I25" s="120"/>
      <c r="J25" s="129"/>
      <c r="K25" s="116"/>
      <c r="L25" s="111"/>
      <c r="M25" s="111"/>
      <c r="N25" s="111"/>
      <c r="O25" s="110">
        <v>0</v>
      </c>
      <c r="P25" s="110">
        <v>0</v>
      </c>
    </row>
    <row r="26" spans="1:16" ht="23.25" customHeight="1" x14ac:dyDescent="0.25">
      <c r="A26" s="117"/>
      <c r="B26" s="130"/>
      <c r="C26" s="117"/>
      <c r="D26" s="116"/>
      <c r="E26" s="116"/>
      <c r="F26" s="116"/>
      <c r="G26" s="67">
        <v>628</v>
      </c>
      <c r="H26" s="66">
        <v>5</v>
      </c>
      <c r="I26" s="66">
        <v>2</v>
      </c>
      <c r="J26" s="69" t="s">
        <v>184</v>
      </c>
      <c r="K26" s="67">
        <v>244</v>
      </c>
      <c r="L26" s="111"/>
      <c r="M26" s="111"/>
      <c r="N26" s="111"/>
      <c r="O26" s="110">
        <v>0</v>
      </c>
      <c r="P26" s="110">
        <v>0</v>
      </c>
    </row>
    <row r="27" spans="1:16" ht="39" customHeight="1" x14ac:dyDescent="0.25">
      <c r="A27" s="117"/>
      <c r="B27" s="130"/>
      <c r="C27" s="117"/>
      <c r="D27" s="116"/>
      <c r="E27" s="131" t="s">
        <v>185</v>
      </c>
      <c r="F27" s="51" t="s">
        <v>27</v>
      </c>
      <c r="G27" s="51" t="s">
        <v>186</v>
      </c>
      <c r="H27" s="58"/>
      <c r="I27" s="58"/>
      <c r="J27" s="60"/>
      <c r="K27" s="60">
        <v>244</v>
      </c>
      <c r="L27" s="111">
        <f>L28+L29</f>
        <v>20</v>
      </c>
      <c r="M27" s="111">
        <f t="shared" ref="M27:N27" si="8">M28+M29</f>
        <v>173.2</v>
      </c>
      <c r="N27" s="111">
        <f t="shared" si="8"/>
        <v>173.2</v>
      </c>
      <c r="O27" s="110">
        <f t="shared" si="2"/>
        <v>866</v>
      </c>
      <c r="P27" s="110">
        <f t="shared" si="6"/>
        <v>100</v>
      </c>
    </row>
    <row r="28" spans="1:16" ht="48" customHeight="1" x14ac:dyDescent="0.25">
      <c r="A28" s="117"/>
      <c r="B28" s="130"/>
      <c r="C28" s="117"/>
      <c r="D28" s="116"/>
      <c r="E28" s="131"/>
      <c r="F28" s="130" t="s">
        <v>180</v>
      </c>
      <c r="G28" s="51" t="s">
        <v>186</v>
      </c>
      <c r="H28" s="131" t="s">
        <v>181</v>
      </c>
      <c r="I28" s="131" t="s">
        <v>182</v>
      </c>
      <c r="J28" s="60" t="s">
        <v>187</v>
      </c>
      <c r="K28" s="60">
        <v>244</v>
      </c>
      <c r="L28" s="111"/>
      <c r="M28" s="111">
        <v>171.46799999999999</v>
      </c>
      <c r="N28" s="111">
        <v>171.46799999999999</v>
      </c>
      <c r="O28" s="110">
        <v>0</v>
      </c>
      <c r="P28" s="110">
        <f t="shared" si="6"/>
        <v>100</v>
      </c>
    </row>
    <row r="29" spans="1:16" ht="23.25" customHeight="1" x14ac:dyDescent="0.25">
      <c r="A29" s="117"/>
      <c r="B29" s="130"/>
      <c r="C29" s="117"/>
      <c r="D29" s="116"/>
      <c r="E29" s="131"/>
      <c r="F29" s="130"/>
      <c r="G29" s="51">
        <v>636</v>
      </c>
      <c r="H29" s="131"/>
      <c r="I29" s="131"/>
      <c r="J29" s="71">
        <v>900562600</v>
      </c>
      <c r="K29" s="60">
        <v>244</v>
      </c>
      <c r="L29" s="111">
        <v>20</v>
      </c>
      <c r="M29" s="111">
        <v>1.732</v>
      </c>
      <c r="N29" s="111">
        <v>1.732</v>
      </c>
      <c r="O29" s="110">
        <f t="shared" si="2"/>
        <v>8.66</v>
      </c>
      <c r="P29" s="110">
        <f t="shared" si="6"/>
        <v>100</v>
      </c>
    </row>
    <row r="30" spans="1:16" ht="22.5" x14ac:dyDescent="0.25">
      <c r="A30" s="118">
        <v>9</v>
      </c>
      <c r="B30" s="121">
        <v>0</v>
      </c>
      <c r="C30" s="118">
        <v>5</v>
      </c>
      <c r="D30" s="124">
        <v>4</v>
      </c>
      <c r="E30" s="121" t="s">
        <v>188</v>
      </c>
      <c r="F30" s="51" t="s">
        <v>27</v>
      </c>
      <c r="G30" s="51" t="s">
        <v>186</v>
      </c>
      <c r="H30" s="66">
        <v>4</v>
      </c>
      <c r="I30" s="66">
        <v>12</v>
      </c>
      <c r="J30" s="127" t="s">
        <v>183</v>
      </c>
      <c r="K30" s="60">
        <v>244</v>
      </c>
      <c r="L30" s="111">
        <f>L31+L32</f>
        <v>0</v>
      </c>
      <c r="M30" s="111">
        <f t="shared" ref="M30:N30" si="9">M31+M32</f>
        <v>46.1</v>
      </c>
      <c r="N30" s="111">
        <f t="shared" si="9"/>
        <v>45.634</v>
      </c>
      <c r="O30" s="110">
        <v>0</v>
      </c>
      <c r="P30" s="110">
        <f t="shared" si="6"/>
        <v>98.989154013015181</v>
      </c>
    </row>
    <row r="31" spans="1:16" x14ac:dyDescent="0.25">
      <c r="A31" s="119"/>
      <c r="B31" s="122"/>
      <c r="C31" s="119"/>
      <c r="D31" s="125"/>
      <c r="E31" s="122"/>
      <c r="F31" s="121" t="s">
        <v>180</v>
      </c>
      <c r="G31" s="121" t="s">
        <v>186</v>
      </c>
      <c r="H31" s="118">
        <v>4</v>
      </c>
      <c r="I31" s="118">
        <v>12</v>
      </c>
      <c r="J31" s="128"/>
      <c r="K31" s="60">
        <v>244</v>
      </c>
      <c r="L31" s="111"/>
      <c r="M31" s="111">
        <v>45.634</v>
      </c>
      <c r="N31" s="111">
        <v>45.634</v>
      </c>
      <c r="O31" s="110">
        <v>0</v>
      </c>
      <c r="P31" s="110">
        <f t="shared" si="6"/>
        <v>100</v>
      </c>
    </row>
    <row r="32" spans="1:16" x14ac:dyDescent="0.25">
      <c r="A32" s="120"/>
      <c r="B32" s="123"/>
      <c r="C32" s="120"/>
      <c r="D32" s="126"/>
      <c r="E32" s="123"/>
      <c r="F32" s="123"/>
      <c r="G32" s="123"/>
      <c r="H32" s="120"/>
      <c r="I32" s="120"/>
      <c r="J32" s="129"/>
      <c r="K32" s="60">
        <v>244</v>
      </c>
      <c r="L32" s="111"/>
      <c r="M32" s="111">
        <v>0.46600000000000003</v>
      </c>
      <c r="N32" s="111">
        <v>0</v>
      </c>
      <c r="O32" s="110">
        <v>0</v>
      </c>
      <c r="P32" s="110">
        <f t="shared" si="6"/>
        <v>0</v>
      </c>
    </row>
    <row r="33" spans="1:16" ht="22.5" x14ac:dyDescent="0.25">
      <c r="A33" s="118">
        <v>9</v>
      </c>
      <c r="B33" s="121">
        <v>0</v>
      </c>
      <c r="C33" s="118">
        <v>5</v>
      </c>
      <c r="D33" s="124">
        <v>5</v>
      </c>
      <c r="E33" s="116" t="s">
        <v>189</v>
      </c>
      <c r="F33" s="67" t="s">
        <v>27</v>
      </c>
      <c r="G33" s="67" t="s">
        <v>186</v>
      </c>
      <c r="H33" s="66">
        <v>5</v>
      </c>
      <c r="I33" s="66">
        <v>2</v>
      </c>
      <c r="J33" s="69"/>
      <c r="K33" s="67"/>
      <c r="L33" s="111">
        <f>L34+L35</f>
        <v>0</v>
      </c>
      <c r="M33" s="111">
        <f t="shared" ref="M33:N33" si="10">M34+M35</f>
        <v>0</v>
      </c>
      <c r="N33" s="111">
        <f t="shared" si="10"/>
        <v>0</v>
      </c>
      <c r="O33" s="110">
        <v>0</v>
      </c>
      <c r="P33" s="110">
        <v>0</v>
      </c>
    </row>
    <row r="34" spans="1:16" x14ac:dyDescent="0.25">
      <c r="A34" s="119"/>
      <c r="B34" s="122"/>
      <c r="C34" s="119"/>
      <c r="D34" s="125"/>
      <c r="E34" s="116"/>
      <c r="F34" s="116" t="s">
        <v>169</v>
      </c>
      <c r="G34" s="116" t="s">
        <v>186</v>
      </c>
      <c r="H34" s="117">
        <v>5</v>
      </c>
      <c r="I34" s="117">
        <v>2</v>
      </c>
      <c r="J34" s="69">
        <v>900162620</v>
      </c>
      <c r="K34" s="67">
        <v>244</v>
      </c>
      <c r="L34" s="111"/>
      <c r="M34" s="111"/>
      <c r="N34" s="111"/>
      <c r="O34" s="110">
        <v>0</v>
      </c>
      <c r="P34" s="110">
        <v>0</v>
      </c>
    </row>
    <row r="35" spans="1:16" x14ac:dyDescent="0.25">
      <c r="A35" s="120"/>
      <c r="B35" s="123"/>
      <c r="C35" s="120"/>
      <c r="D35" s="126"/>
      <c r="E35" s="116"/>
      <c r="F35" s="116"/>
      <c r="G35" s="116"/>
      <c r="H35" s="117"/>
      <c r="I35" s="117"/>
      <c r="J35" s="69">
        <v>900105770</v>
      </c>
      <c r="K35" s="67">
        <v>244</v>
      </c>
      <c r="L35" s="111"/>
      <c r="M35" s="111"/>
      <c r="N35" s="111"/>
      <c r="O35" s="110">
        <v>0</v>
      </c>
      <c r="P35" s="110">
        <v>0</v>
      </c>
    </row>
  </sheetData>
  <mergeCells count="66">
    <mergeCell ref="E11:E13"/>
    <mergeCell ref="A1:P1"/>
    <mergeCell ref="A2:P2"/>
    <mergeCell ref="A3:P3"/>
    <mergeCell ref="A5:P5"/>
    <mergeCell ref="A7:D7"/>
    <mergeCell ref="G7:K7"/>
    <mergeCell ref="E7:E8"/>
    <mergeCell ref="F7:F8"/>
    <mergeCell ref="L7:N7"/>
    <mergeCell ref="O7:P7"/>
    <mergeCell ref="I15:I16"/>
    <mergeCell ref="A17:A19"/>
    <mergeCell ref="B17:B19"/>
    <mergeCell ref="C17:C19"/>
    <mergeCell ref="D17:D19"/>
    <mergeCell ref="E17:E19"/>
    <mergeCell ref="F18:F19"/>
    <mergeCell ref="A11:A16"/>
    <mergeCell ref="B11:B16"/>
    <mergeCell ref="C11:C16"/>
    <mergeCell ref="D11:D16"/>
    <mergeCell ref="F12:F13"/>
    <mergeCell ref="E14:E16"/>
    <mergeCell ref="F15:F16"/>
    <mergeCell ref="G15:G16"/>
    <mergeCell ref="H15:H16"/>
    <mergeCell ref="A20:A21"/>
    <mergeCell ref="B20:B21"/>
    <mergeCell ref="C20:C21"/>
    <mergeCell ref="D20:D21"/>
    <mergeCell ref="E20:E21"/>
    <mergeCell ref="K24:K25"/>
    <mergeCell ref="E27:E29"/>
    <mergeCell ref="F28:F29"/>
    <mergeCell ref="H28:H29"/>
    <mergeCell ref="I28:I29"/>
    <mergeCell ref="F24:F26"/>
    <mergeCell ref="G24:G25"/>
    <mergeCell ref="H24:H25"/>
    <mergeCell ref="I24:I25"/>
    <mergeCell ref="J24:J25"/>
    <mergeCell ref="A23:A29"/>
    <mergeCell ref="B23:B29"/>
    <mergeCell ref="C23:C29"/>
    <mergeCell ref="D23:D29"/>
    <mergeCell ref="E23:E26"/>
    <mergeCell ref="A30:A32"/>
    <mergeCell ref="B30:B32"/>
    <mergeCell ref="C30:C32"/>
    <mergeCell ref="D30:D32"/>
    <mergeCell ref="E30:E32"/>
    <mergeCell ref="J30:J32"/>
    <mergeCell ref="F31:F32"/>
    <mergeCell ref="G31:G32"/>
    <mergeCell ref="H31:H32"/>
    <mergeCell ref="I31:I32"/>
    <mergeCell ref="F34:F35"/>
    <mergeCell ref="G34:G35"/>
    <mergeCell ref="H34:H35"/>
    <mergeCell ref="I34:I35"/>
    <mergeCell ref="A33:A35"/>
    <mergeCell ref="B33:B35"/>
    <mergeCell ref="C33:C35"/>
    <mergeCell ref="D33:D35"/>
    <mergeCell ref="E33:E35"/>
  </mergeCells>
  <pageMargins left="0.19685039370078741" right="0.19685039370078741" top="0" bottom="0" header="0.31496062992125984" footer="0.11811023622047245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3" zoomScale="130" zoomScaleNormal="130" workbookViewId="0">
      <selection activeCell="E5" sqref="E5"/>
    </sheetView>
  </sheetViews>
  <sheetFormatPr defaultRowHeight="15" x14ac:dyDescent="0.25"/>
  <cols>
    <col min="1" max="1" width="10.7109375" customWidth="1"/>
    <col min="2" max="2" width="11.28515625" customWidth="1"/>
    <col min="3" max="3" width="31.42578125" customWidth="1"/>
    <col min="4" max="4" width="39.7109375" customWidth="1"/>
    <col min="5" max="5" width="16.85546875" customWidth="1"/>
    <col min="6" max="6" width="13.42578125" customWidth="1"/>
    <col min="7" max="7" width="14.28515625" customWidth="1"/>
  </cols>
  <sheetData>
    <row r="1" spans="1:9" ht="18" customHeight="1" x14ac:dyDescent="0.25">
      <c r="A1" s="133" t="s">
        <v>157</v>
      </c>
      <c r="B1" s="133"/>
      <c r="C1" s="133"/>
      <c r="D1" s="133"/>
      <c r="E1" s="133"/>
      <c r="F1" s="133"/>
      <c r="G1" s="133"/>
    </row>
    <row r="2" spans="1:9" x14ac:dyDescent="0.25">
      <c r="A2" s="2"/>
      <c r="B2" s="2"/>
      <c r="C2" s="2"/>
      <c r="D2" s="2"/>
      <c r="E2" s="2"/>
      <c r="F2" s="2"/>
      <c r="G2" s="2"/>
    </row>
    <row r="3" spans="1:9" ht="41.45" customHeight="1" x14ac:dyDescent="0.25">
      <c r="A3" s="142" t="s">
        <v>21</v>
      </c>
      <c r="B3" s="143"/>
      <c r="C3" s="121" t="s">
        <v>22</v>
      </c>
      <c r="D3" s="121" t="s">
        <v>23</v>
      </c>
      <c r="E3" s="142" t="s">
        <v>29</v>
      </c>
      <c r="F3" s="143"/>
      <c r="G3" s="121" t="s">
        <v>26</v>
      </c>
    </row>
    <row r="4" spans="1:9" ht="57.6" customHeight="1" x14ac:dyDescent="0.25">
      <c r="A4" s="51" t="s">
        <v>2</v>
      </c>
      <c r="B4" s="51" t="s">
        <v>3</v>
      </c>
      <c r="C4" s="123"/>
      <c r="D4" s="123"/>
      <c r="E4" s="51" t="s">
        <v>24</v>
      </c>
      <c r="F4" s="51" t="s">
        <v>25</v>
      </c>
      <c r="G4" s="123"/>
    </row>
    <row r="5" spans="1:9" ht="18.600000000000001" customHeight="1" x14ac:dyDescent="0.25">
      <c r="A5" s="117">
        <v>9</v>
      </c>
      <c r="B5" s="116">
        <v>0</v>
      </c>
      <c r="C5" s="130" t="s">
        <v>168</v>
      </c>
      <c r="D5" s="72" t="s">
        <v>190</v>
      </c>
      <c r="E5" s="108">
        <f>E6</f>
        <v>219.3</v>
      </c>
      <c r="F5" s="108">
        <f>F6</f>
        <v>218.834</v>
      </c>
      <c r="G5" s="108">
        <f>F5/E5*100</f>
        <v>99.787505699954394</v>
      </c>
    </row>
    <row r="6" spans="1:9" ht="26.25" customHeight="1" x14ac:dyDescent="0.25">
      <c r="A6" s="117"/>
      <c r="B6" s="116"/>
      <c r="C6" s="130"/>
      <c r="D6" s="73" t="s">
        <v>191</v>
      </c>
      <c r="E6" s="109">
        <f>E8+E9+E10+E11+E12+E13</f>
        <v>219.3</v>
      </c>
      <c r="F6" s="109">
        <f>F8+F9+F10+F11+F12+F13</f>
        <v>218.834</v>
      </c>
      <c r="G6" s="109">
        <f t="shared" ref="G6:G9" si="0">F6/E6*100</f>
        <v>99.787505699954394</v>
      </c>
    </row>
    <row r="7" spans="1:9" x14ac:dyDescent="0.25">
      <c r="A7" s="117"/>
      <c r="B7" s="116"/>
      <c r="C7" s="130"/>
      <c r="D7" s="74" t="s">
        <v>192</v>
      </c>
      <c r="E7" s="109"/>
      <c r="F7" s="109"/>
      <c r="G7" s="109"/>
    </row>
    <row r="8" spans="1:9" x14ac:dyDescent="0.25">
      <c r="A8" s="117"/>
      <c r="B8" s="116"/>
      <c r="C8" s="130"/>
      <c r="D8" s="73" t="s">
        <v>193</v>
      </c>
      <c r="E8" s="109">
        <v>2.198</v>
      </c>
      <c r="F8" s="109">
        <v>1.732</v>
      </c>
      <c r="G8" s="109">
        <f t="shared" si="0"/>
        <v>78.798908098271156</v>
      </c>
    </row>
    <row r="9" spans="1:9" x14ac:dyDescent="0.25">
      <c r="A9" s="117"/>
      <c r="B9" s="116"/>
      <c r="C9" s="130"/>
      <c r="D9" s="74" t="s">
        <v>194</v>
      </c>
      <c r="E9" s="109">
        <v>217.102</v>
      </c>
      <c r="F9" s="109">
        <v>217.102</v>
      </c>
      <c r="G9" s="109">
        <f t="shared" si="0"/>
        <v>100</v>
      </c>
    </row>
    <row r="10" spans="1:9" ht="42" customHeight="1" x14ac:dyDescent="0.25">
      <c r="A10" s="117"/>
      <c r="B10" s="116"/>
      <c r="C10" s="130"/>
      <c r="D10" s="74" t="s">
        <v>195</v>
      </c>
      <c r="E10" s="109">
        <v>0</v>
      </c>
      <c r="F10" s="109">
        <v>0</v>
      </c>
      <c r="G10" s="109"/>
    </row>
    <row r="11" spans="1:9" x14ac:dyDescent="0.25">
      <c r="A11" s="117"/>
      <c r="B11" s="116"/>
      <c r="C11" s="130"/>
      <c r="D11" s="74" t="s">
        <v>196</v>
      </c>
      <c r="E11" s="109">
        <v>0</v>
      </c>
      <c r="F11" s="109">
        <v>0</v>
      </c>
      <c r="G11" s="109"/>
    </row>
    <row r="12" spans="1:9" ht="27.6" customHeight="1" x14ac:dyDescent="0.25">
      <c r="A12" s="117"/>
      <c r="B12" s="116"/>
      <c r="C12" s="130"/>
      <c r="D12" s="74" t="s">
        <v>197</v>
      </c>
      <c r="E12" s="109">
        <v>0</v>
      </c>
      <c r="F12" s="109">
        <v>0</v>
      </c>
      <c r="G12" s="109"/>
    </row>
    <row r="13" spans="1:9" ht="22.5" x14ac:dyDescent="0.25">
      <c r="A13" s="117"/>
      <c r="B13" s="116"/>
      <c r="C13" s="130"/>
      <c r="D13" s="73" t="s">
        <v>198</v>
      </c>
      <c r="E13" s="109">
        <v>0</v>
      </c>
      <c r="F13" s="109">
        <v>0</v>
      </c>
      <c r="G13" s="109"/>
    </row>
    <row r="14" spans="1:9" x14ac:dyDescent="0.25">
      <c r="A14" s="140"/>
      <c r="B14" s="140"/>
      <c r="C14" s="141"/>
      <c r="D14" s="8"/>
      <c r="E14" s="9"/>
      <c r="F14" s="9"/>
      <c r="G14" s="9"/>
      <c r="H14" s="7"/>
      <c r="I14" s="7"/>
    </row>
    <row r="15" spans="1:9" ht="14.45" customHeight="1" x14ac:dyDescent="0.25">
      <c r="A15" s="140"/>
      <c r="B15" s="140"/>
      <c r="C15" s="141"/>
      <c r="D15" s="10"/>
      <c r="E15" s="11"/>
      <c r="F15" s="11"/>
      <c r="G15" s="11"/>
      <c r="H15" s="7"/>
      <c r="I15" s="7"/>
    </row>
    <row r="16" spans="1:9" x14ac:dyDescent="0.25">
      <c r="A16" s="140"/>
      <c r="B16" s="140"/>
      <c r="C16" s="141"/>
      <c r="D16" s="12"/>
      <c r="E16" s="11"/>
      <c r="F16" s="11"/>
      <c r="G16" s="11"/>
      <c r="H16" s="7"/>
      <c r="I16" s="7"/>
    </row>
    <row r="17" spans="1:10" x14ac:dyDescent="0.25">
      <c r="A17" s="140"/>
      <c r="B17" s="140"/>
      <c r="C17" s="141"/>
      <c r="D17" s="12"/>
      <c r="E17" s="11"/>
      <c r="F17" s="11"/>
      <c r="G17" s="11"/>
      <c r="H17" s="7"/>
      <c r="I17" s="7"/>
    </row>
    <row r="18" spans="1:10" x14ac:dyDescent="0.25">
      <c r="A18" s="140"/>
      <c r="B18" s="140"/>
      <c r="C18" s="141"/>
      <c r="D18" s="12"/>
      <c r="E18" s="11"/>
      <c r="F18" s="11"/>
      <c r="G18" s="11"/>
      <c r="H18" s="7"/>
      <c r="I18" s="7"/>
    </row>
    <row r="19" spans="1:10" ht="42.6" customHeight="1" x14ac:dyDescent="0.25">
      <c r="A19" s="140"/>
      <c r="B19" s="140"/>
      <c r="C19" s="141"/>
      <c r="D19" s="12"/>
      <c r="E19" s="11"/>
      <c r="F19" s="11"/>
      <c r="G19" s="11"/>
      <c r="H19" s="7"/>
      <c r="I19" s="7"/>
    </row>
    <row r="20" spans="1:10" x14ac:dyDescent="0.25">
      <c r="A20" s="140"/>
      <c r="B20" s="140"/>
      <c r="C20" s="141"/>
      <c r="D20" s="12"/>
      <c r="E20" s="11"/>
      <c r="F20" s="11"/>
      <c r="G20" s="11"/>
      <c r="H20" s="7"/>
      <c r="I20" s="7"/>
    </row>
    <row r="21" spans="1:10" ht="28.15" customHeight="1" x14ac:dyDescent="0.25">
      <c r="A21" s="140"/>
      <c r="B21" s="140"/>
      <c r="C21" s="141"/>
      <c r="D21" s="10"/>
      <c r="E21" s="11"/>
      <c r="F21" s="11"/>
      <c r="G21" s="11"/>
      <c r="H21" s="7"/>
      <c r="I21" s="7"/>
    </row>
    <row r="22" spans="1:10" x14ac:dyDescent="0.25">
      <c r="A22" s="140"/>
      <c r="B22" s="140"/>
      <c r="C22" s="141"/>
      <c r="D22" s="10"/>
      <c r="E22" s="11"/>
      <c r="F22" s="11"/>
      <c r="G22" s="11"/>
      <c r="H22" s="7"/>
      <c r="I22" s="7"/>
    </row>
    <row r="23" spans="1:10" x14ac:dyDescent="0.25">
      <c r="A23" s="140"/>
      <c r="B23" s="140"/>
      <c r="C23" s="141"/>
      <c r="D23" s="8"/>
      <c r="E23" s="9"/>
      <c r="F23" s="9"/>
      <c r="G23" s="9"/>
      <c r="H23" s="7"/>
      <c r="I23" s="7"/>
      <c r="J23" s="7"/>
    </row>
    <row r="24" spans="1:10" x14ac:dyDescent="0.25">
      <c r="A24" s="140"/>
      <c r="B24" s="140"/>
      <c r="C24" s="141"/>
      <c r="D24" s="10"/>
      <c r="E24" s="11"/>
      <c r="F24" s="11"/>
      <c r="G24" s="11"/>
      <c r="H24" s="7"/>
      <c r="I24" s="7"/>
      <c r="J24" s="7"/>
    </row>
    <row r="25" spans="1:10" x14ac:dyDescent="0.25">
      <c r="A25" s="140"/>
      <c r="B25" s="140"/>
      <c r="C25" s="141"/>
      <c r="D25" s="12"/>
      <c r="E25" s="11"/>
      <c r="F25" s="11"/>
      <c r="G25" s="11"/>
      <c r="H25" s="7"/>
      <c r="I25" s="7"/>
      <c r="J25" s="7"/>
    </row>
    <row r="26" spans="1:10" x14ac:dyDescent="0.25">
      <c r="A26" s="140"/>
      <c r="B26" s="140"/>
      <c r="C26" s="141"/>
      <c r="D26" s="12"/>
      <c r="E26" s="11"/>
      <c r="F26" s="11"/>
      <c r="G26" s="11"/>
      <c r="H26" s="7"/>
      <c r="I26" s="7"/>
      <c r="J26" s="7"/>
    </row>
    <row r="27" spans="1:10" ht="15.75" customHeight="1" x14ac:dyDescent="0.25">
      <c r="A27" s="140"/>
      <c r="B27" s="140"/>
      <c r="C27" s="141"/>
      <c r="D27" s="12"/>
      <c r="E27" s="11"/>
      <c r="F27" s="11"/>
      <c r="G27" s="11"/>
      <c r="H27" s="7"/>
      <c r="I27" s="7"/>
      <c r="J27" s="7"/>
    </row>
    <row r="28" spans="1:10" x14ac:dyDescent="0.25">
      <c r="A28" s="140"/>
      <c r="B28" s="140"/>
      <c r="C28" s="141"/>
      <c r="D28" s="12"/>
      <c r="E28" s="11"/>
      <c r="F28" s="11"/>
      <c r="G28" s="11"/>
      <c r="H28" s="7"/>
      <c r="I28" s="7"/>
      <c r="J28" s="7"/>
    </row>
    <row r="29" spans="1:10" x14ac:dyDescent="0.25">
      <c r="A29" s="140"/>
      <c r="B29" s="140"/>
      <c r="C29" s="141"/>
      <c r="D29" s="12"/>
      <c r="E29" s="11"/>
      <c r="F29" s="11"/>
      <c r="G29" s="11"/>
      <c r="H29" s="7"/>
      <c r="I29" s="7"/>
      <c r="J29" s="7"/>
    </row>
    <row r="30" spans="1:10" x14ac:dyDescent="0.25">
      <c r="A30" s="140"/>
      <c r="B30" s="140"/>
      <c r="C30" s="141"/>
      <c r="D30" s="10"/>
      <c r="E30" s="11"/>
      <c r="F30" s="11"/>
      <c r="G30" s="11"/>
      <c r="H30" s="7"/>
      <c r="I30" s="7"/>
      <c r="J30" s="7"/>
    </row>
    <row r="31" spans="1:10" x14ac:dyDescent="0.25">
      <c r="A31" s="140"/>
      <c r="B31" s="140"/>
      <c r="C31" s="141"/>
      <c r="D31" s="10"/>
      <c r="E31" s="11"/>
      <c r="F31" s="11"/>
      <c r="G31" s="11"/>
      <c r="H31" s="7"/>
      <c r="I31" s="7"/>
      <c r="J31" s="7"/>
    </row>
    <row r="32" spans="1:10" x14ac:dyDescent="0.25">
      <c r="A32" s="140"/>
      <c r="B32" s="140"/>
      <c r="C32" s="141"/>
      <c r="D32" s="8"/>
      <c r="E32" s="9"/>
      <c r="F32" s="9"/>
      <c r="G32" s="9"/>
      <c r="H32" s="7"/>
      <c r="I32" s="7"/>
      <c r="J32" s="7"/>
    </row>
    <row r="33" spans="1:10" x14ac:dyDescent="0.25">
      <c r="A33" s="140"/>
      <c r="B33" s="140"/>
      <c r="C33" s="141"/>
      <c r="D33" s="10"/>
      <c r="E33" s="11"/>
      <c r="F33" s="11"/>
      <c r="G33" s="11"/>
      <c r="H33" s="7"/>
      <c r="I33" s="7"/>
      <c r="J33" s="7"/>
    </row>
    <row r="34" spans="1:10" x14ac:dyDescent="0.25">
      <c r="A34" s="140"/>
      <c r="B34" s="140"/>
      <c r="C34" s="141"/>
      <c r="D34" s="12"/>
      <c r="E34" s="11"/>
      <c r="F34" s="11"/>
      <c r="G34" s="11"/>
      <c r="H34" s="7"/>
      <c r="I34" s="7"/>
      <c r="J34" s="7"/>
    </row>
    <row r="35" spans="1:10" x14ac:dyDescent="0.25">
      <c r="A35" s="140"/>
      <c r="B35" s="140"/>
      <c r="C35" s="141"/>
      <c r="D35" s="12"/>
      <c r="E35" s="11"/>
      <c r="F35" s="11"/>
      <c r="G35" s="11"/>
      <c r="H35" s="7"/>
      <c r="I35" s="7"/>
      <c r="J35" s="7"/>
    </row>
    <row r="36" spans="1:10" x14ac:dyDescent="0.25">
      <c r="A36" s="140"/>
      <c r="B36" s="140"/>
      <c r="C36" s="141"/>
      <c r="D36" s="12"/>
      <c r="E36" s="11"/>
      <c r="F36" s="11"/>
      <c r="G36" s="11"/>
      <c r="H36" s="7"/>
      <c r="I36" s="7"/>
      <c r="J36" s="7"/>
    </row>
    <row r="37" spans="1:10" x14ac:dyDescent="0.25">
      <c r="A37" s="140"/>
      <c r="B37" s="140"/>
      <c r="C37" s="141"/>
      <c r="D37" s="12"/>
      <c r="E37" s="11"/>
      <c r="F37" s="11"/>
      <c r="G37" s="11"/>
      <c r="H37" s="7"/>
      <c r="I37" s="7"/>
      <c r="J37" s="7"/>
    </row>
    <row r="38" spans="1:10" x14ac:dyDescent="0.25">
      <c r="A38" s="140"/>
      <c r="B38" s="140"/>
      <c r="C38" s="141"/>
      <c r="D38" s="12"/>
      <c r="E38" s="11"/>
      <c r="F38" s="11"/>
      <c r="G38" s="11"/>
      <c r="H38" s="7"/>
      <c r="I38" s="7"/>
      <c r="J38" s="7"/>
    </row>
    <row r="39" spans="1:10" x14ac:dyDescent="0.25">
      <c r="A39" s="140"/>
      <c r="B39" s="140"/>
      <c r="C39" s="141"/>
      <c r="D39" s="10"/>
      <c r="E39" s="11"/>
      <c r="F39" s="11"/>
      <c r="G39" s="11"/>
      <c r="H39" s="7"/>
      <c r="I39" s="7"/>
      <c r="J39" s="7"/>
    </row>
    <row r="40" spans="1:10" x14ac:dyDescent="0.25">
      <c r="A40" s="140"/>
      <c r="B40" s="140"/>
      <c r="C40" s="141"/>
      <c r="D40" s="10"/>
      <c r="E40" s="11"/>
      <c r="F40" s="11"/>
      <c r="G40" s="11"/>
      <c r="H40" s="7"/>
      <c r="I40" s="7"/>
      <c r="J40" s="7"/>
    </row>
    <row r="41" spans="1:10" x14ac:dyDescent="0.25">
      <c r="A41" s="140"/>
      <c r="B41" s="140"/>
      <c r="C41" s="141"/>
      <c r="D41" s="8"/>
      <c r="E41" s="9"/>
      <c r="F41" s="9"/>
      <c r="G41" s="9"/>
      <c r="H41" s="7"/>
      <c r="I41" s="7"/>
      <c r="J41" s="7"/>
    </row>
    <row r="42" spans="1:10" x14ac:dyDescent="0.25">
      <c r="A42" s="140"/>
      <c r="B42" s="140"/>
      <c r="C42" s="141"/>
      <c r="D42" s="10"/>
      <c r="E42" s="11"/>
      <c r="F42" s="11"/>
      <c r="G42" s="11"/>
      <c r="H42" s="7"/>
      <c r="I42" s="7"/>
      <c r="J42" s="7"/>
    </row>
    <row r="43" spans="1:10" x14ac:dyDescent="0.25">
      <c r="A43" s="140"/>
      <c r="B43" s="140"/>
      <c r="C43" s="141"/>
      <c r="D43" s="12"/>
      <c r="E43" s="11"/>
      <c r="F43" s="11"/>
      <c r="G43" s="11"/>
      <c r="H43" s="7"/>
      <c r="I43" s="7"/>
      <c r="J43" s="7"/>
    </row>
    <row r="44" spans="1:10" x14ac:dyDescent="0.25">
      <c r="A44" s="140"/>
      <c r="B44" s="140"/>
      <c r="C44" s="141"/>
      <c r="D44" s="12"/>
      <c r="E44" s="11"/>
      <c r="F44" s="11"/>
      <c r="G44" s="11"/>
      <c r="H44" s="7"/>
      <c r="I44" s="7"/>
      <c r="J44" s="7"/>
    </row>
    <row r="45" spans="1:10" x14ac:dyDescent="0.25">
      <c r="A45" s="140"/>
      <c r="B45" s="140"/>
      <c r="C45" s="141"/>
      <c r="D45" s="12"/>
      <c r="E45" s="11"/>
      <c r="F45" s="11"/>
      <c r="G45" s="11"/>
      <c r="H45" s="7"/>
      <c r="I45" s="7"/>
      <c r="J45" s="7"/>
    </row>
    <row r="46" spans="1:10" x14ac:dyDescent="0.25">
      <c r="A46" s="140"/>
      <c r="B46" s="140"/>
      <c r="C46" s="141"/>
      <c r="D46" s="12"/>
      <c r="E46" s="11"/>
      <c r="F46" s="11"/>
      <c r="G46" s="11"/>
      <c r="H46" s="7"/>
      <c r="I46" s="7"/>
      <c r="J46" s="7"/>
    </row>
    <row r="47" spans="1:10" x14ac:dyDescent="0.25">
      <c r="A47" s="140"/>
      <c r="B47" s="140"/>
      <c r="C47" s="141"/>
      <c r="D47" s="12"/>
      <c r="E47" s="11"/>
      <c r="F47" s="11"/>
      <c r="G47" s="11"/>
      <c r="H47" s="7"/>
      <c r="I47" s="7"/>
      <c r="J47" s="7"/>
    </row>
    <row r="48" spans="1:10" x14ac:dyDescent="0.25">
      <c r="A48" s="140"/>
      <c r="B48" s="140"/>
      <c r="C48" s="141"/>
      <c r="D48" s="10"/>
      <c r="E48" s="11"/>
      <c r="F48" s="11"/>
      <c r="G48" s="11"/>
      <c r="H48" s="7"/>
      <c r="I48" s="7"/>
      <c r="J48" s="7"/>
    </row>
    <row r="49" spans="1:10" x14ac:dyDescent="0.25">
      <c r="A49" s="140"/>
      <c r="B49" s="140"/>
      <c r="C49" s="141"/>
      <c r="D49" s="10"/>
      <c r="E49" s="11"/>
      <c r="F49" s="11"/>
      <c r="G49" s="11"/>
      <c r="H49" s="7"/>
      <c r="I49" s="7"/>
      <c r="J49" s="7"/>
    </row>
    <row r="50" spans="1:10" x14ac:dyDescent="0.25">
      <c r="A50" s="140"/>
      <c r="B50" s="140"/>
      <c r="C50" s="141"/>
      <c r="D50" s="8"/>
      <c r="E50" s="9"/>
      <c r="F50" s="9"/>
      <c r="G50" s="9"/>
      <c r="H50" s="7"/>
      <c r="I50" s="7"/>
      <c r="J50" s="7"/>
    </row>
    <row r="51" spans="1:10" x14ac:dyDescent="0.25">
      <c r="A51" s="140"/>
      <c r="B51" s="140"/>
      <c r="C51" s="141"/>
      <c r="D51" s="10"/>
      <c r="E51" s="11"/>
      <c r="F51" s="11"/>
      <c r="G51" s="11"/>
      <c r="H51" s="7"/>
      <c r="I51" s="7"/>
      <c r="J51" s="7"/>
    </row>
    <row r="52" spans="1:10" x14ac:dyDescent="0.25">
      <c r="A52" s="140"/>
      <c r="B52" s="140"/>
      <c r="C52" s="141"/>
      <c r="D52" s="12"/>
      <c r="E52" s="11"/>
      <c r="F52" s="11"/>
      <c r="G52" s="11"/>
      <c r="H52" s="7"/>
      <c r="I52" s="7"/>
      <c r="J52" s="7"/>
    </row>
    <row r="53" spans="1:10" x14ac:dyDescent="0.25">
      <c r="A53" s="140"/>
      <c r="B53" s="140"/>
      <c r="C53" s="141"/>
      <c r="D53" s="12"/>
      <c r="E53" s="11"/>
      <c r="F53" s="11"/>
      <c r="G53" s="11"/>
      <c r="H53" s="7"/>
      <c r="I53" s="7"/>
      <c r="J53" s="7"/>
    </row>
    <row r="54" spans="1:10" ht="15" customHeight="1" x14ac:dyDescent="0.25">
      <c r="A54" s="140"/>
      <c r="B54" s="140"/>
      <c r="C54" s="141"/>
      <c r="D54" s="12"/>
      <c r="E54" s="13"/>
      <c r="F54" s="13"/>
      <c r="G54" s="11"/>
      <c r="H54" s="7"/>
      <c r="I54" s="7"/>
      <c r="J54" s="7"/>
    </row>
    <row r="55" spans="1:10" x14ac:dyDescent="0.25">
      <c r="A55" s="140"/>
      <c r="B55" s="140"/>
      <c r="C55" s="141"/>
      <c r="D55" s="12"/>
      <c r="E55" s="13"/>
      <c r="F55" s="13"/>
      <c r="G55" s="13"/>
      <c r="H55" s="7"/>
      <c r="I55" s="7"/>
      <c r="J55" s="7"/>
    </row>
    <row r="56" spans="1:10" x14ac:dyDescent="0.25">
      <c r="A56" s="140"/>
      <c r="B56" s="140"/>
      <c r="C56" s="141"/>
      <c r="D56" s="12"/>
      <c r="E56" s="13"/>
      <c r="F56" s="13"/>
      <c r="G56" s="13"/>
      <c r="H56" s="7"/>
      <c r="I56" s="7"/>
      <c r="J56" s="7"/>
    </row>
    <row r="57" spans="1:10" x14ac:dyDescent="0.25">
      <c r="A57" s="140"/>
      <c r="B57" s="140"/>
      <c r="C57" s="141"/>
      <c r="D57" s="10"/>
      <c r="E57" s="13"/>
      <c r="F57" s="13"/>
      <c r="G57" s="13"/>
      <c r="H57" s="7"/>
      <c r="I57" s="7"/>
      <c r="J57" s="7"/>
    </row>
    <row r="58" spans="1:10" x14ac:dyDescent="0.25">
      <c r="A58" s="140"/>
      <c r="B58" s="140"/>
      <c r="C58" s="141"/>
      <c r="D58" s="10"/>
      <c r="E58" s="13"/>
      <c r="F58" s="13"/>
      <c r="G58" s="13"/>
      <c r="H58" s="7"/>
      <c r="I58" s="7"/>
      <c r="J58" s="7"/>
    </row>
    <row r="59" spans="1:1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</sheetData>
  <mergeCells count="24">
    <mergeCell ref="A5:A13"/>
    <mergeCell ref="C5:C13"/>
    <mergeCell ref="B5:B13"/>
    <mergeCell ref="A14:A22"/>
    <mergeCell ref="B14:B22"/>
    <mergeCell ref="C14:C22"/>
    <mergeCell ref="A1:G1"/>
    <mergeCell ref="A3:B3"/>
    <mergeCell ref="E3:F3"/>
    <mergeCell ref="G3:G4"/>
    <mergeCell ref="D3:D4"/>
    <mergeCell ref="C3:C4"/>
    <mergeCell ref="A23:A31"/>
    <mergeCell ref="B23:B31"/>
    <mergeCell ref="C23:C31"/>
    <mergeCell ref="A32:A40"/>
    <mergeCell ref="B32:B40"/>
    <mergeCell ref="C32:C40"/>
    <mergeCell ref="A41:A49"/>
    <mergeCell ref="B41:B49"/>
    <mergeCell ref="C41:C49"/>
    <mergeCell ref="A50:A58"/>
    <mergeCell ref="B50:B58"/>
    <mergeCell ref="C50:C58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30" zoomScaleNormal="130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K41" sqref="K41"/>
    </sheetView>
  </sheetViews>
  <sheetFormatPr defaultRowHeight="15" x14ac:dyDescent="0.25"/>
  <cols>
    <col min="1" max="1" width="5.28515625" style="75" customWidth="1"/>
    <col min="2" max="2" width="4.5703125" style="75" customWidth="1"/>
    <col min="3" max="3" width="5.28515625" style="75" customWidth="1"/>
    <col min="4" max="4" width="5.42578125" style="75" customWidth="1"/>
    <col min="5" max="5" width="26.5703125" style="75" customWidth="1"/>
    <col min="6" max="6" width="16" style="75" customWidth="1"/>
    <col min="7" max="7" width="11.7109375" style="75" customWidth="1"/>
    <col min="8" max="8" width="13.28515625" style="75" customWidth="1"/>
    <col min="9" max="9" width="25.7109375" style="93" customWidth="1"/>
    <col min="10" max="10" width="26.5703125" style="93" customWidth="1"/>
    <col min="11" max="11" width="12.7109375" customWidth="1"/>
  </cols>
  <sheetData>
    <row r="1" spans="1:11" x14ac:dyDescent="0.25">
      <c r="A1" s="158" t="s">
        <v>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x14ac:dyDescent="0.25">
      <c r="A2" s="76"/>
      <c r="B2" s="76"/>
      <c r="C2" s="76"/>
      <c r="D2" s="76"/>
      <c r="E2" s="76"/>
      <c r="F2" s="76"/>
      <c r="G2" s="76"/>
      <c r="H2" s="76"/>
      <c r="I2" s="88"/>
      <c r="J2" s="88"/>
      <c r="K2" s="4"/>
    </row>
    <row r="3" spans="1:11" ht="73.900000000000006" customHeight="1" x14ac:dyDescent="0.25">
      <c r="A3" s="159" t="s">
        <v>21</v>
      </c>
      <c r="B3" s="159"/>
      <c r="C3" s="159"/>
      <c r="D3" s="159"/>
      <c r="E3" s="159" t="s">
        <v>31</v>
      </c>
      <c r="F3" s="159" t="s">
        <v>32</v>
      </c>
      <c r="G3" s="159" t="s">
        <v>33</v>
      </c>
      <c r="H3" s="159" t="s">
        <v>38</v>
      </c>
      <c r="I3" s="150" t="s">
        <v>34</v>
      </c>
      <c r="J3" s="150" t="s">
        <v>35</v>
      </c>
      <c r="K3" s="159" t="s">
        <v>36</v>
      </c>
    </row>
    <row r="4" spans="1:11" x14ac:dyDescent="0.25">
      <c r="A4" s="64" t="s">
        <v>2</v>
      </c>
      <c r="B4" s="64" t="s">
        <v>3</v>
      </c>
      <c r="C4" s="64" t="s">
        <v>4</v>
      </c>
      <c r="D4" s="64" t="s">
        <v>5</v>
      </c>
      <c r="E4" s="159"/>
      <c r="F4" s="159"/>
      <c r="G4" s="159"/>
      <c r="H4" s="159"/>
      <c r="I4" s="151"/>
      <c r="J4" s="151"/>
      <c r="K4" s="159"/>
    </row>
    <row r="5" spans="1:11" ht="45" x14ac:dyDescent="0.25">
      <c r="A5" s="77" t="s">
        <v>20</v>
      </c>
      <c r="B5" s="85">
        <v>0</v>
      </c>
      <c r="C5" s="86" t="s">
        <v>199</v>
      </c>
      <c r="D5" s="85"/>
      <c r="E5" s="67" t="s">
        <v>171</v>
      </c>
      <c r="F5" s="67" t="s">
        <v>200</v>
      </c>
      <c r="G5" s="87" t="s">
        <v>37</v>
      </c>
      <c r="H5" s="87" t="s">
        <v>37</v>
      </c>
      <c r="I5" s="94"/>
      <c r="J5" s="89"/>
      <c r="K5" s="64"/>
    </row>
    <row r="6" spans="1:11" ht="67.5" x14ac:dyDescent="0.25">
      <c r="A6" s="77" t="s">
        <v>20</v>
      </c>
      <c r="B6" s="78" t="s">
        <v>75</v>
      </c>
      <c r="C6" s="77">
        <v>1</v>
      </c>
      <c r="D6" s="78" t="s">
        <v>28</v>
      </c>
      <c r="E6" s="63" t="s">
        <v>98</v>
      </c>
      <c r="F6" s="67" t="s">
        <v>200</v>
      </c>
      <c r="G6" s="87" t="s">
        <v>37</v>
      </c>
      <c r="H6" s="87" t="s">
        <v>37</v>
      </c>
      <c r="I6" s="53" t="s">
        <v>110</v>
      </c>
      <c r="J6" s="89" t="s">
        <v>212</v>
      </c>
      <c r="K6" s="54"/>
    </row>
    <row r="7" spans="1:11" ht="45" x14ac:dyDescent="0.25">
      <c r="A7" s="79" t="s">
        <v>20</v>
      </c>
      <c r="B7" s="64">
        <v>0</v>
      </c>
      <c r="C7" s="79">
        <v>1</v>
      </c>
      <c r="D7" s="64">
        <v>2</v>
      </c>
      <c r="E7" s="51" t="s">
        <v>99</v>
      </c>
      <c r="F7" s="67" t="s">
        <v>200</v>
      </c>
      <c r="G7" s="64" t="s">
        <v>37</v>
      </c>
      <c r="H7" s="64" t="s">
        <v>37</v>
      </c>
      <c r="I7" s="53" t="s">
        <v>111</v>
      </c>
      <c r="J7" s="89" t="s">
        <v>212</v>
      </c>
      <c r="K7" s="55"/>
    </row>
    <row r="8" spans="1:11" ht="91.5" customHeight="1" x14ac:dyDescent="0.25">
      <c r="A8" s="79">
        <v>9</v>
      </c>
      <c r="B8" s="64">
        <v>0</v>
      </c>
      <c r="C8" s="79">
        <v>1</v>
      </c>
      <c r="D8" s="64">
        <v>4</v>
      </c>
      <c r="E8" s="51" t="s">
        <v>100</v>
      </c>
      <c r="F8" s="64" t="s">
        <v>200</v>
      </c>
      <c r="G8" s="64" t="s">
        <v>37</v>
      </c>
      <c r="H8" s="64" t="s">
        <v>37</v>
      </c>
      <c r="I8" s="53" t="s">
        <v>112</v>
      </c>
      <c r="J8" s="89" t="s">
        <v>162</v>
      </c>
      <c r="K8" s="55"/>
    </row>
    <row r="9" spans="1:11" ht="66" customHeight="1" x14ac:dyDescent="0.25">
      <c r="A9" s="79">
        <v>9</v>
      </c>
      <c r="B9" s="64">
        <v>0</v>
      </c>
      <c r="C9" s="79">
        <v>1</v>
      </c>
      <c r="D9" s="64">
        <v>4</v>
      </c>
      <c r="E9" s="51" t="s">
        <v>101</v>
      </c>
      <c r="F9" s="64" t="s">
        <v>200</v>
      </c>
      <c r="G9" s="64" t="s">
        <v>37</v>
      </c>
      <c r="H9" s="64" t="s">
        <v>37</v>
      </c>
      <c r="I9" s="53" t="s">
        <v>113</v>
      </c>
      <c r="J9" s="89" t="s">
        <v>234</v>
      </c>
      <c r="K9" s="55"/>
    </row>
    <row r="10" spans="1:11" ht="45" x14ac:dyDescent="0.25">
      <c r="A10" s="148">
        <v>9</v>
      </c>
      <c r="B10" s="150">
        <v>0</v>
      </c>
      <c r="C10" s="148">
        <v>1</v>
      </c>
      <c r="D10" s="150">
        <v>5</v>
      </c>
      <c r="E10" s="51" t="s">
        <v>173</v>
      </c>
      <c r="F10" s="150" t="s">
        <v>200</v>
      </c>
      <c r="G10" s="150" t="s">
        <v>37</v>
      </c>
      <c r="H10" s="150" t="s">
        <v>37</v>
      </c>
      <c r="I10" s="144" t="s">
        <v>114</v>
      </c>
      <c r="J10" s="156" t="s">
        <v>212</v>
      </c>
      <c r="K10" s="55"/>
    </row>
    <row r="11" spans="1:11" ht="45" x14ac:dyDescent="0.25">
      <c r="A11" s="149"/>
      <c r="B11" s="151"/>
      <c r="C11" s="149"/>
      <c r="D11" s="151"/>
      <c r="E11" s="51" t="s">
        <v>174</v>
      </c>
      <c r="F11" s="151"/>
      <c r="G11" s="151"/>
      <c r="H11" s="151"/>
      <c r="I11" s="145"/>
      <c r="J11" s="157"/>
      <c r="K11" s="55"/>
    </row>
    <row r="12" spans="1:11" ht="56.25" x14ac:dyDescent="0.25">
      <c r="A12" s="148">
        <v>9</v>
      </c>
      <c r="B12" s="150">
        <v>0</v>
      </c>
      <c r="C12" s="148">
        <v>1</v>
      </c>
      <c r="D12" s="150">
        <v>6</v>
      </c>
      <c r="E12" s="51" t="s">
        <v>203</v>
      </c>
      <c r="F12" s="150" t="s">
        <v>200</v>
      </c>
      <c r="G12" s="150" t="s">
        <v>37</v>
      </c>
      <c r="H12" s="150" t="s">
        <v>37</v>
      </c>
      <c r="I12" s="144" t="s">
        <v>205</v>
      </c>
      <c r="J12" s="156" t="s">
        <v>212</v>
      </c>
      <c r="K12" s="55"/>
    </row>
    <row r="13" spans="1:11" ht="56.25" x14ac:dyDescent="0.25">
      <c r="A13" s="149"/>
      <c r="B13" s="151"/>
      <c r="C13" s="149"/>
      <c r="D13" s="151"/>
      <c r="E13" s="51" t="s">
        <v>204</v>
      </c>
      <c r="F13" s="151"/>
      <c r="G13" s="151"/>
      <c r="H13" s="151"/>
      <c r="I13" s="145"/>
      <c r="J13" s="157"/>
      <c r="K13" s="55"/>
    </row>
    <row r="14" spans="1:11" ht="56.25" x14ac:dyDescent="0.25">
      <c r="A14" s="79">
        <v>9</v>
      </c>
      <c r="B14" s="64">
        <v>0</v>
      </c>
      <c r="C14" s="79">
        <v>1</v>
      </c>
      <c r="D14" s="64">
        <v>7</v>
      </c>
      <c r="E14" s="51" t="s">
        <v>154</v>
      </c>
      <c r="F14" s="64" t="s">
        <v>200</v>
      </c>
      <c r="G14" s="64" t="s">
        <v>37</v>
      </c>
      <c r="H14" s="64" t="s">
        <v>37</v>
      </c>
      <c r="I14" s="53" t="s">
        <v>115</v>
      </c>
      <c r="J14" s="89" t="s">
        <v>213</v>
      </c>
      <c r="K14" s="55"/>
    </row>
    <row r="15" spans="1:11" ht="67.5" x14ac:dyDescent="0.25">
      <c r="A15" s="79">
        <v>9</v>
      </c>
      <c r="B15" s="64">
        <v>0</v>
      </c>
      <c r="C15" s="79">
        <v>1</v>
      </c>
      <c r="D15" s="64">
        <v>8</v>
      </c>
      <c r="E15" s="51" t="s">
        <v>102</v>
      </c>
      <c r="F15" s="64" t="s">
        <v>200</v>
      </c>
      <c r="G15" s="64" t="s">
        <v>37</v>
      </c>
      <c r="H15" s="64" t="s">
        <v>37</v>
      </c>
      <c r="I15" s="53" t="s">
        <v>115</v>
      </c>
      <c r="J15" s="89" t="s">
        <v>213</v>
      </c>
      <c r="K15" s="55"/>
    </row>
    <row r="16" spans="1:11" ht="45" x14ac:dyDescent="0.25">
      <c r="A16" s="79">
        <v>9</v>
      </c>
      <c r="B16" s="64">
        <v>0</v>
      </c>
      <c r="C16" s="79">
        <v>2</v>
      </c>
      <c r="D16" s="80"/>
      <c r="E16" s="51" t="s">
        <v>103</v>
      </c>
      <c r="F16" s="64" t="s">
        <v>200</v>
      </c>
      <c r="G16" s="64" t="s">
        <v>37</v>
      </c>
      <c r="H16" s="64" t="s">
        <v>37</v>
      </c>
      <c r="I16" s="95"/>
      <c r="J16" s="90"/>
      <c r="K16" s="55"/>
    </row>
    <row r="17" spans="1:11" ht="90" x14ac:dyDescent="0.25">
      <c r="A17" s="79">
        <v>9</v>
      </c>
      <c r="B17" s="81">
        <v>0</v>
      </c>
      <c r="C17" s="79">
        <v>2</v>
      </c>
      <c r="D17" s="81">
        <v>1</v>
      </c>
      <c r="E17" s="51" t="s">
        <v>155</v>
      </c>
      <c r="F17" s="64" t="s">
        <v>200</v>
      </c>
      <c r="G17" s="64" t="s">
        <v>37</v>
      </c>
      <c r="H17" s="64" t="s">
        <v>37</v>
      </c>
      <c r="I17" s="53" t="s">
        <v>116</v>
      </c>
      <c r="J17" s="89" t="s">
        <v>214</v>
      </c>
      <c r="K17" s="56"/>
    </row>
    <row r="18" spans="1:11" ht="78.75" x14ac:dyDescent="0.25">
      <c r="A18" s="79">
        <v>9</v>
      </c>
      <c r="B18" s="82">
        <v>0</v>
      </c>
      <c r="C18" s="79">
        <v>2</v>
      </c>
      <c r="D18" s="82">
        <v>2</v>
      </c>
      <c r="E18" s="51" t="s">
        <v>104</v>
      </c>
      <c r="F18" s="64" t="s">
        <v>200</v>
      </c>
      <c r="G18" s="64" t="s">
        <v>37</v>
      </c>
      <c r="H18" s="64" t="s">
        <v>37</v>
      </c>
      <c r="I18" s="53" t="s">
        <v>117</v>
      </c>
      <c r="J18" s="89" t="s">
        <v>214</v>
      </c>
      <c r="K18" s="57"/>
    </row>
    <row r="19" spans="1:11" ht="67.5" x14ac:dyDescent="0.25">
      <c r="A19" s="79">
        <v>9</v>
      </c>
      <c r="B19" s="82">
        <v>0</v>
      </c>
      <c r="C19" s="79">
        <v>2</v>
      </c>
      <c r="D19" s="82">
        <v>3</v>
      </c>
      <c r="E19" s="51" t="s">
        <v>105</v>
      </c>
      <c r="F19" s="64" t="s">
        <v>200</v>
      </c>
      <c r="G19" s="64" t="s">
        <v>37</v>
      </c>
      <c r="H19" s="64" t="s">
        <v>37</v>
      </c>
      <c r="I19" s="53" t="s">
        <v>118</v>
      </c>
      <c r="J19" s="89" t="s">
        <v>214</v>
      </c>
      <c r="K19" s="57"/>
    </row>
    <row r="20" spans="1:11" ht="78.75" x14ac:dyDescent="0.25">
      <c r="A20" s="79">
        <v>9</v>
      </c>
      <c r="B20" s="82">
        <v>0</v>
      </c>
      <c r="C20" s="79">
        <v>2</v>
      </c>
      <c r="D20" s="82">
        <v>4</v>
      </c>
      <c r="E20" s="51" t="s">
        <v>106</v>
      </c>
      <c r="F20" s="64" t="s">
        <v>74</v>
      </c>
      <c r="G20" s="64" t="s">
        <v>37</v>
      </c>
      <c r="H20" s="64" t="s">
        <v>37</v>
      </c>
      <c r="I20" s="53" t="s">
        <v>119</v>
      </c>
      <c r="J20" s="89" t="s">
        <v>214</v>
      </c>
      <c r="K20" s="57"/>
    </row>
    <row r="21" spans="1:11" ht="67.5" x14ac:dyDescent="0.25">
      <c r="A21" s="79">
        <v>9</v>
      </c>
      <c r="B21" s="82">
        <v>0</v>
      </c>
      <c r="C21" s="79">
        <v>2</v>
      </c>
      <c r="D21" s="82">
        <v>5</v>
      </c>
      <c r="E21" s="51" t="s">
        <v>107</v>
      </c>
      <c r="F21" s="64" t="s">
        <v>200</v>
      </c>
      <c r="G21" s="64" t="s">
        <v>37</v>
      </c>
      <c r="H21" s="64" t="s">
        <v>37</v>
      </c>
      <c r="I21" s="53" t="s">
        <v>120</v>
      </c>
      <c r="J21" s="89" t="s">
        <v>214</v>
      </c>
      <c r="K21" s="57"/>
    </row>
    <row r="22" spans="1:11" ht="90" x14ac:dyDescent="0.25">
      <c r="A22" s="79">
        <v>9</v>
      </c>
      <c r="B22" s="82">
        <v>0</v>
      </c>
      <c r="C22" s="79">
        <v>2</v>
      </c>
      <c r="D22" s="82">
        <v>6</v>
      </c>
      <c r="E22" s="51" t="s">
        <v>108</v>
      </c>
      <c r="F22" s="64" t="s">
        <v>200</v>
      </c>
      <c r="G22" s="64" t="s">
        <v>37</v>
      </c>
      <c r="H22" s="64" t="s">
        <v>37</v>
      </c>
      <c r="I22" s="53" t="s">
        <v>121</v>
      </c>
      <c r="J22" s="89" t="s">
        <v>214</v>
      </c>
      <c r="K22" s="57"/>
    </row>
    <row r="23" spans="1:11" ht="78.75" x14ac:dyDescent="0.25">
      <c r="A23" s="79">
        <v>9</v>
      </c>
      <c r="B23" s="82">
        <v>0</v>
      </c>
      <c r="C23" s="79">
        <v>2</v>
      </c>
      <c r="D23" s="82">
        <v>7</v>
      </c>
      <c r="E23" s="51" t="s">
        <v>76</v>
      </c>
      <c r="F23" s="64" t="s">
        <v>200</v>
      </c>
      <c r="G23" s="64" t="s">
        <v>37</v>
      </c>
      <c r="H23" s="64" t="s">
        <v>37</v>
      </c>
      <c r="I23" s="53" t="s">
        <v>122</v>
      </c>
      <c r="J23" s="89" t="s">
        <v>214</v>
      </c>
      <c r="K23" s="57"/>
    </row>
    <row r="24" spans="1:11" ht="90" x14ac:dyDescent="0.25">
      <c r="A24" s="79">
        <v>9</v>
      </c>
      <c r="B24" s="82">
        <v>0</v>
      </c>
      <c r="C24" s="83">
        <v>2</v>
      </c>
      <c r="D24" s="82">
        <v>8</v>
      </c>
      <c r="E24" s="51" t="s">
        <v>109</v>
      </c>
      <c r="F24" s="64" t="s">
        <v>200</v>
      </c>
      <c r="G24" s="64" t="s">
        <v>37</v>
      </c>
      <c r="H24" s="64" t="s">
        <v>37</v>
      </c>
      <c r="I24" s="53" t="s">
        <v>123</v>
      </c>
      <c r="J24" s="89" t="s">
        <v>214</v>
      </c>
      <c r="K24" s="57"/>
    </row>
    <row r="25" spans="1:11" ht="80.25" customHeight="1" x14ac:dyDescent="0.25">
      <c r="A25" s="79">
        <v>9</v>
      </c>
      <c r="B25" s="82">
        <v>0</v>
      </c>
      <c r="C25" s="83">
        <v>3</v>
      </c>
      <c r="D25" s="82"/>
      <c r="E25" s="51" t="s">
        <v>206</v>
      </c>
      <c r="F25" s="64" t="s">
        <v>200</v>
      </c>
      <c r="G25" s="64"/>
      <c r="H25" s="64"/>
      <c r="I25" s="96"/>
      <c r="J25" s="91" t="s">
        <v>230</v>
      </c>
      <c r="K25" s="57"/>
    </row>
    <row r="26" spans="1:11" ht="67.5" x14ac:dyDescent="0.25">
      <c r="A26" s="79">
        <v>9</v>
      </c>
      <c r="B26" s="60">
        <v>0</v>
      </c>
      <c r="C26" s="84">
        <v>3</v>
      </c>
      <c r="D26" s="60">
        <v>1</v>
      </c>
      <c r="E26" s="51" t="s">
        <v>124</v>
      </c>
      <c r="F26" s="64" t="s">
        <v>74</v>
      </c>
      <c r="G26" s="64" t="s">
        <v>37</v>
      </c>
      <c r="H26" s="64" t="s">
        <v>37</v>
      </c>
      <c r="I26" s="26" t="s">
        <v>125</v>
      </c>
      <c r="J26" s="91" t="s">
        <v>215</v>
      </c>
      <c r="K26" s="60"/>
    </row>
    <row r="27" spans="1:11" ht="78.75" x14ac:dyDescent="0.25">
      <c r="A27" s="79">
        <v>9</v>
      </c>
      <c r="B27" s="82">
        <v>0</v>
      </c>
      <c r="C27" s="83">
        <v>4</v>
      </c>
      <c r="D27" s="82"/>
      <c r="E27" s="59" t="s">
        <v>156</v>
      </c>
      <c r="F27" s="64" t="s">
        <v>200</v>
      </c>
      <c r="G27" s="64" t="s">
        <v>37</v>
      </c>
      <c r="H27" s="64" t="s">
        <v>37</v>
      </c>
      <c r="I27" s="96"/>
      <c r="J27" s="91" t="s">
        <v>231</v>
      </c>
      <c r="K27" s="57"/>
    </row>
    <row r="28" spans="1:11" ht="54" customHeight="1" x14ac:dyDescent="0.25">
      <c r="A28" s="79">
        <v>9</v>
      </c>
      <c r="B28" s="82">
        <v>0</v>
      </c>
      <c r="C28" s="83">
        <v>4</v>
      </c>
      <c r="D28" s="82">
        <v>1</v>
      </c>
      <c r="E28" s="51" t="s">
        <v>126</v>
      </c>
      <c r="F28" s="64" t="s">
        <v>200</v>
      </c>
      <c r="G28" s="64" t="s">
        <v>37</v>
      </c>
      <c r="H28" s="64" t="s">
        <v>37</v>
      </c>
      <c r="I28" s="53" t="s">
        <v>131</v>
      </c>
      <c r="J28" s="53" t="s">
        <v>216</v>
      </c>
      <c r="K28" s="57"/>
    </row>
    <row r="29" spans="1:11" ht="45" x14ac:dyDescent="0.25">
      <c r="A29" s="79">
        <v>9</v>
      </c>
      <c r="B29" s="82">
        <v>0</v>
      </c>
      <c r="C29" s="83">
        <v>4</v>
      </c>
      <c r="D29" s="82">
        <v>2</v>
      </c>
      <c r="E29" s="51" t="s">
        <v>127</v>
      </c>
      <c r="F29" s="64" t="s">
        <v>200</v>
      </c>
      <c r="G29" s="64" t="s">
        <v>37</v>
      </c>
      <c r="H29" s="64" t="s">
        <v>37</v>
      </c>
      <c r="I29" s="53" t="s">
        <v>132</v>
      </c>
      <c r="J29" s="90" t="s">
        <v>214</v>
      </c>
      <c r="K29" s="57"/>
    </row>
    <row r="30" spans="1:11" ht="45" x14ac:dyDescent="0.25">
      <c r="A30" s="79">
        <v>9</v>
      </c>
      <c r="B30" s="82">
        <v>0</v>
      </c>
      <c r="C30" s="83">
        <v>4</v>
      </c>
      <c r="D30" s="82">
        <v>3</v>
      </c>
      <c r="E30" s="51" t="s">
        <v>128</v>
      </c>
      <c r="F30" s="64" t="s">
        <v>200</v>
      </c>
      <c r="G30" s="64" t="s">
        <v>37</v>
      </c>
      <c r="H30" s="64" t="s">
        <v>37</v>
      </c>
      <c r="I30" s="53" t="s">
        <v>133</v>
      </c>
      <c r="J30" s="90" t="s">
        <v>214</v>
      </c>
      <c r="K30" s="57"/>
    </row>
    <row r="31" spans="1:11" ht="56.25" x14ac:dyDescent="0.25">
      <c r="A31" s="79">
        <v>9</v>
      </c>
      <c r="B31" s="82">
        <v>0</v>
      </c>
      <c r="C31" s="83">
        <v>4</v>
      </c>
      <c r="D31" s="82">
        <v>4</v>
      </c>
      <c r="E31" s="51" t="s">
        <v>129</v>
      </c>
      <c r="F31" s="64" t="s">
        <v>200</v>
      </c>
      <c r="G31" s="64" t="s">
        <v>37</v>
      </c>
      <c r="H31" s="64" t="s">
        <v>37</v>
      </c>
      <c r="I31" s="53" t="s">
        <v>134</v>
      </c>
      <c r="J31" s="90" t="s">
        <v>214</v>
      </c>
      <c r="K31" s="57"/>
    </row>
    <row r="32" spans="1:11" ht="45" x14ac:dyDescent="0.25">
      <c r="A32" s="79">
        <v>9</v>
      </c>
      <c r="B32" s="82">
        <v>0</v>
      </c>
      <c r="C32" s="83">
        <v>4</v>
      </c>
      <c r="D32" s="82">
        <v>5</v>
      </c>
      <c r="E32" s="51" t="s">
        <v>130</v>
      </c>
      <c r="F32" s="64" t="s">
        <v>200</v>
      </c>
      <c r="G32" s="64" t="s">
        <v>37</v>
      </c>
      <c r="H32" s="64" t="s">
        <v>37</v>
      </c>
      <c r="I32" s="53" t="s">
        <v>135</v>
      </c>
      <c r="J32" s="91" t="s">
        <v>231</v>
      </c>
      <c r="K32" s="57"/>
    </row>
    <row r="33" spans="1:11" ht="78.75" customHeight="1" x14ac:dyDescent="0.25">
      <c r="A33" s="79">
        <v>9</v>
      </c>
      <c r="B33" s="82">
        <v>0</v>
      </c>
      <c r="C33" s="83">
        <v>5</v>
      </c>
      <c r="D33" s="82"/>
      <c r="E33" s="51" t="s">
        <v>207</v>
      </c>
      <c r="F33" s="64" t="s">
        <v>200</v>
      </c>
      <c r="G33" s="64" t="s">
        <v>37</v>
      </c>
      <c r="H33" s="64" t="s">
        <v>37</v>
      </c>
      <c r="I33" s="97" t="s">
        <v>161</v>
      </c>
      <c r="J33" s="92" t="s">
        <v>232</v>
      </c>
      <c r="K33" s="57"/>
    </row>
    <row r="34" spans="1:11" ht="63" customHeight="1" x14ac:dyDescent="0.25">
      <c r="A34" s="148">
        <v>9</v>
      </c>
      <c r="B34" s="152">
        <v>0</v>
      </c>
      <c r="C34" s="154">
        <v>5</v>
      </c>
      <c r="D34" s="152">
        <v>1</v>
      </c>
      <c r="E34" s="51" t="s">
        <v>208</v>
      </c>
      <c r="F34" s="150" t="s">
        <v>200</v>
      </c>
      <c r="G34" s="150" t="s">
        <v>37</v>
      </c>
      <c r="H34" s="150" t="s">
        <v>37</v>
      </c>
      <c r="I34" s="144" t="s">
        <v>138</v>
      </c>
      <c r="J34" s="146" t="s">
        <v>232</v>
      </c>
      <c r="K34" s="57"/>
    </row>
    <row r="35" spans="1:11" ht="113.25" customHeight="1" x14ac:dyDescent="0.25">
      <c r="A35" s="149"/>
      <c r="B35" s="153"/>
      <c r="C35" s="155"/>
      <c r="D35" s="153"/>
      <c r="E35" s="51" t="s">
        <v>209</v>
      </c>
      <c r="F35" s="151"/>
      <c r="G35" s="151"/>
      <c r="H35" s="151"/>
      <c r="I35" s="145"/>
      <c r="J35" s="147"/>
      <c r="K35" s="57"/>
    </row>
    <row r="36" spans="1:11" ht="45" x14ac:dyDescent="0.25">
      <c r="A36" s="79">
        <v>9</v>
      </c>
      <c r="B36" s="82">
        <v>0</v>
      </c>
      <c r="C36" s="83">
        <v>5</v>
      </c>
      <c r="D36" s="82">
        <v>2</v>
      </c>
      <c r="E36" s="51" t="s">
        <v>136</v>
      </c>
      <c r="F36" s="64" t="s">
        <v>200</v>
      </c>
      <c r="G36" s="64" t="s">
        <v>37</v>
      </c>
      <c r="H36" s="64" t="s">
        <v>37</v>
      </c>
      <c r="I36" s="53" t="s">
        <v>139</v>
      </c>
      <c r="J36" s="89" t="s">
        <v>214</v>
      </c>
      <c r="K36" s="57"/>
    </row>
    <row r="37" spans="1:11" ht="55.5" customHeight="1" x14ac:dyDescent="0.25">
      <c r="A37" s="79">
        <v>9</v>
      </c>
      <c r="B37" s="82">
        <v>0</v>
      </c>
      <c r="C37" s="83">
        <v>5</v>
      </c>
      <c r="D37" s="82">
        <v>3</v>
      </c>
      <c r="E37" s="51" t="s">
        <v>137</v>
      </c>
      <c r="F37" s="64" t="s">
        <v>200</v>
      </c>
      <c r="G37" s="64" t="s">
        <v>37</v>
      </c>
      <c r="H37" s="64" t="s">
        <v>37</v>
      </c>
      <c r="I37" s="53" t="s">
        <v>140</v>
      </c>
      <c r="J37" s="89" t="s">
        <v>214</v>
      </c>
      <c r="K37" s="57"/>
    </row>
    <row r="38" spans="1:11" ht="55.5" customHeight="1" x14ac:dyDescent="0.25">
      <c r="A38" s="79">
        <v>9</v>
      </c>
      <c r="B38" s="82">
        <v>0</v>
      </c>
      <c r="C38" s="83">
        <v>5</v>
      </c>
      <c r="D38" s="82">
        <v>4</v>
      </c>
      <c r="E38" s="51" t="s">
        <v>210</v>
      </c>
      <c r="F38" s="64" t="s">
        <v>200</v>
      </c>
      <c r="G38" s="64" t="s">
        <v>37</v>
      </c>
      <c r="H38" s="64" t="s">
        <v>37</v>
      </c>
      <c r="I38" s="53" t="s">
        <v>201</v>
      </c>
      <c r="J38" s="89" t="s">
        <v>217</v>
      </c>
      <c r="K38" s="57"/>
    </row>
    <row r="39" spans="1:11" ht="92.25" customHeight="1" x14ac:dyDescent="0.25">
      <c r="A39" s="79">
        <v>9</v>
      </c>
      <c r="B39" s="82">
        <v>0</v>
      </c>
      <c r="C39" s="83">
        <v>6</v>
      </c>
      <c r="D39" s="82"/>
      <c r="E39" s="59" t="s">
        <v>202</v>
      </c>
      <c r="F39" s="64" t="s">
        <v>200</v>
      </c>
      <c r="G39" s="64" t="s">
        <v>37</v>
      </c>
      <c r="H39" s="64" t="s">
        <v>37</v>
      </c>
      <c r="I39" s="52" t="s">
        <v>163</v>
      </c>
      <c r="J39" s="53" t="s">
        <v>211</v>
      </c>
      <c r="K39" s="57"/>
    </row>
    <row r="40" spans="1:11" ht="69" customHeight="1" x14ac:dyDescent="0.25">
      <c r="A40" s="79">
        <v>9</v>
      </c>
      <c r="B40" s="82">
        <v>0</v>
      </c>
      <c r="C40" s="83">
        <v>6</v>
      </c>
      <c r="D40" s="82">
        <v>1</v>
      </c>
      <c r="E40" s="51" t="s">
        <v>141</v>
      </c>
      <c r="F40" s="64" t="s">
        <v>200</v>
      </c>
      <c r="G40" s="64" t="s">
        <v>37</v>
      </c>
      <c r="H40" s="64" t="s">
        <v>37</v>
      </c>
      <c r="I40" s="26" t="s">
        <v>116</v>
      </c>
      <c r="J40" s="89" t="s">
        <v>214</v>
      </c>
      <c r="K40" s="57"/>
    </row>
    <row r="41" spans="1:11" ht="70.5" customHeight="1" x14ac:dyDescent="0.25">
      <c r="A41" s="79">
        <v>9</v>
      </c>
      <c r="B41" s="82">
        <v>0</v>
      </c>
      <c r="C41" s="83">
        <v>7</v>
      </c>
      <c r="D41" s="82"/>
      <c r="E41" s="51" t="s">
        <v>142</v>
      </c>
      <c r="F41" s="64" t="s">
        <v>74</v>
      </c>
      <c r="G41" s="64" t="s">
        <v>37</v>
      </c>
      <c r="H41" s="64" t="s">
        <v>37</v>
      </c>
      <c r="I41" s="96"/>
      <c r="J41" s="89" t="s">
        <v>214</v>
      </c>
      <c r="K41" s="57"/>
    </row>
    <row r="42" spans="1:11" ht="162.75" customHeight="1" x14ac:dyDescent="0.25">
      <c r="A42" s="79">
        <v>9</v>
      </c>
      <c r="B42" s="82">
        <v>0</v>
      </c>
      <c r="C42" s="83">
        <v>8</v>
      </c>
      <c r="D42" s="82"/>
      <c r="E42" s="51" t="s">
        <v>143</v>
      </c>
      <c r="F42" s="64" t="s">
        <v>200</v>
      </c>
      <c r="G42" s="64" t="s">
        <v>37</v>
      </c>
      <c r="H42" s="64" t="s">
        <v>37</v>
      </c>
      <c r="I42" s="96"/>
      <c r="J42" s="89" t="s">
        <v>218</v>
      </c>
      <c r="K42" s="57"/>
    </row>
    <row r="43" spans="1:11" ht="133.5" customHeight="1" x14ac:dyDescent="0.25">
      <c r="A43" s="79">
        <v>9</v>
      </c>
      <c r="B43" s="82">
        <v>0</v>
      </c>
      <c r="C43" s="83">
        <v>8</v>
      </c>
      <c r="D43" s="82">
        <v>1</v>
      </c>
      <c r="E43" s="51" t="s">
        <v>144</v>
      </c>
      <c r="F43" s="64" t="s">
        <v>74</v>
      </c>
      <c r="G43" s="64" t="s">
        <v>37</v>
      </c>
      <c r="H43" s="64" t="s">
        <v>37</v>
      </c>
      <c r="I43" s="53" t="s">
        <v>146</v>
      </c>
      <c r="J43" s="89" t="s">
        <v>214</v>
      </c>
      <c r="K43" s="57"/>
    </row>
    <row r="44" spans="1:11" ht="90" x14ac:dyDescent="0.25">
      <c r="A44" s="79">
        <v>9</v>
      </c>
      <c r="B44" s="82">
        <v>0</v>
      </c>
      <c r="C44" s="83">
        <v>8</v>
      </c>
      <c r="D44" s="82">
        <v>2</v>
      </c>
      <c r="E44" s="51" t="s">
        <v>145</v>
      </c>
      <c r="F44" s="64" t="s">
        <v>74</v>
      </c>
      <c r="G44" s="64" t="s">
        <v>37</v>
      </c>
      <c r="H44" s="64" t="s">
        <v>37</v>
      </c>
      <c r="I44" s="53" t="s">
        <v>147</v>
      </c>
      <c r="J44" s="89" t="s">
        <v>214</v>
      </c>
      <c r="K44" s="57"/>
    </row>
    <row r="46" spans="1:11" x14ac:dyDescent="0.25">
      <c r="I46" s="93" t="s">
        <v>153</v>
      </c>
    </row>
  </sheetData>
  <mergeCells count="36">
    <mergeCell ref="A1:K1"/>
    <mergeCell ref="A3:D3"/>
    <mergeCell ref="E3:E4"/>
    <mergeCell ref="F3:F4"/>
    <mergeCell ref="G3:G4"/>
    <mergeCell ref="H3:H4"/>
    <mergeCell ref="I3:I4"/>
    <mergeCell ref="J3:J4"/>
    <mergeCell ref="K3:K4"/>
    <mergeCell ref="D10:D11"/>
    <mergeCell ref="A10:A11"/>
    <mergeCell ref="B10:B11"/>
    <mergeCell ref="C10:C11"/>
    <mergeCell ref="F34:F35"/>
    <mergeCell ref="I10:I11"/>
    <mergeCell ref="J10:J11"/>
    <mergeCell ref="F12:F13"/>
    <mergeCell ref="G12:G13"/>
    <mergeCell ref="H12:H13"/>
    <mergeCell ref="I12:I13"/>
    <mergeCell ref="F10:F11"/>
    <mergeCell ref="G10:G11"/>
    <mergeCell ref="H10:H11"/>
    <mergeCell ref="J12:J13"/>
    <mergeCell ref="I34:I35"/>
    <mergeCell ref="J34:J35"/>
    <mergeCell ref="A12:A13"/>
    <mergeCell ref="B12:B13"/>
    <mergeCell ref="C12:C13"/>
    <mergeCell ref="D12:D13"/>
    <mergeCell ref="A34:A35"/>
    <mergeCell ref="B34:B35"/>
    <mergeCell ref="C34:C35"/>
    <mergeCell ref="D34:D35"/>
    <mergeCell ref="G34:G35"/>
    <mergeCell ref="H34:H35"/>
  </mergeCells>
  <pageMargins left="0.39370078740157483" right="0.39370078740157483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6" sqref="A6:K6"/>
    </sheetView>
  </sheetViews>
  <sheetFormatPr defaultRowHeight="15" x14ac:dyDescent="0.25"/>
  <cols>
    <col min="3" max="3" width="8.140625" customWidth="1"/>
    <col min="4" max="4" width="30.28515625" customWidth="1"/>
    <col min="5" max="5" width="14.140625" customWidth="1"/>
    <col min="6" max="6" width="10.7109375" customWidth="1"/>
    <col min="7" max="7" width="10.5703125" customWidth="1"/>
    <col min="8" max="8" width="10.7109375" customWidth="1"/>
    <col min="9" max="9" width="11.140625" customWidth="1"/>
    <col min="10" max="10" width="11.7109375" customWidth="1"/>
    <col min="11" max="11" width="12.28515625" customWidth="1"/>
  </cols>
  <sheetData>
    <row r="1" spans="1:11" ht="31.5" customHeight="1" x14ac:dyDescent="0.25">
      <c r="A1" s="165" t="s">
        <v>39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4.75" customHeight="1" x14ac:dyDescent="0.25">
      <c r="A3" s="166" t="s">
        <v>21</v>
      </c>
      <c r="B3" s="167"/>
      <c r="C3" s="163" t="s">
        <v>9</v>
      </c>
      <c r="D3" s="163" t="s">
        <v>40</v>
      </c>
      <c r="E3" s="163" t="s">
        <v>41</v>
      </c>
      <c r="F3" s="163" t="s">
        <v>42</v>
      </c>
      <c r="G3" s="163" t="s">
        <v>14</v>
      </c>
      <c r="H3" s="163" t="s">
        <v>15</v>
      </c>
      <c r="I3" s="163" t="s">
        <v>43</v>
      </c>
      <c r="J3" s="163" t="s">
        <v>44</v>
      </c>
      <c r="K3" s="163" t="s">
        <v>45</v>
      </c>
    </row>
    <row r="4" spans="1:11" ht="16.5" customHeight="1" x14ac:dyDescent="0.25">
      <c r="A4" s="3" t="s">
        <v>2</v>
      </c>
      <c r="B4" s="3" t="s">
        <v>3</v>
      </c>
      <c r="C4" s="164"/>
      <c r="D4" s="164"/>
      <c r="E4" s="164"/>
      <c r="F4" s="164"/>
      <c r="G4" s="164"/>
      <c r="H4" s="164"/>
      <c r="I4" s="164"/>
      <c r="J4" s="164"/>
      <c r="K4" s="164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160" t="s">
        <v>219</v>
      </c>
      <c r="B6" s="161"/>
      <c r="C6" s="161"/>
      <c r="D6" s="161"/>
      <c r="E6" s="161"/>
      <c r="F6" s="161"/>
      <c r="G6" s="161"/>
      <c r="H6" s="161"/>
      <c r="I6" s="161"/>
      <c r="J6" s="161"/>
      <c r="K6" s="162"/>
    </row>
  </sheetData>
  <mergeCells count="12">
    <mergeCell ref="A6:K6"/>
    <mergeCell ref="K3:K4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</mergeCell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45" zoomScaleNormal="145" workbookViewId="0">
      <selection activeCell="J23" sqref="J23"/>
    </sheetView>
  </sheetViews>
  <sheetFormatPr defaultRowHeight="11.25" x14ac:dyDescent="0.2"/>
  <cols>
    <col min="1" max="1" width="6.85546875" style="14" customWidth="1"/>
    <col min="2" max="2" width="7.5703125" style="102" customWidth="1"/>
    <col min="3" max="3" width="5" style="14" customWidth="1"/>
    <col min="4" max="4" width="31.42578125" style="14" customWidth="1"/>
    <col min="5" max="5" width="6.7109375" style="14" customWidth="1"/>
    <col min="6" max="6" width="10.7109375" style="14" customWidth="1"/>
    <col min="7" max="7" width="10" style="14" customWidth="1"/>
    <col min="8" max="8" width="9.85546875" style="14" customWidth="1"/>
    <col min="9" max="9" width="10.85546875" style="14" customWidth="1"/>
    <col min="10" max="10" width="10.5703125" style="14" customWidth="1"/>
    <col min="11" max="11" width="9.85546875" style="14" customWidth="1"/>
    <col min="12" max="12" width="28.5703125" style="14" customWidth="1"/>
    <col min="13" max="16384" width="9.140625" style="14"/>
  </cols>
  <sheetData>
    <row r="1" spans="1:12" x14ac:dyDescent="0.2">
      <c r="A1" s="171" t="s">
        <v>159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x14ac:dyDescent="0.2">
      <c r="A2" s="27"/>
      <c r="B2" s="98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57" customHeight="1" x14ac:dyDescent="0.2">
      <c r="A3" s="172" t="s">
        <v>21</v>
      </c>
      <c r="B3" s="172"/>
      <c r="C3" s="172" t="s">
        <v>46</v>
      </c>
      <c r="D3" s="172" t="s">
        <v>47</v>
      </c>
      <c r="E3" s="172" t="s">
        <v>42</v>
      </c>
      <c r="F3" s="172" t="s">
        <v>48</v>
      </c>
      <c r="G3" s="172"/>
      <c r="H3" s="172"/>
      <c r="I3" s="172" t="s">
        <v>49</v>
      </c>
      <c r="J3" s="172" t="s">
        <v>50</v>
      </c>
      <c r="K3" s="172" t="s">
        <v>51</v>
      </c>
      <c r="L3" s="172" t="s">
        <v>52</v>
      </c>
    </row>
    <row r="4" spans="1:12" ht="81" customHeight="1" x14ac:dyDescent="0.2">
      <c r="A4" s="114" t="s">
        <v>2</v>
      </c>
      <c r="B4" s="114" t="s">
        <v>3</v>
      </c>
      <c r="C4" s="172"/>
      <c r="D4" s="172"/>
      <c r="E4" s="172"/>
      <c r="F4" s="32" t="s">
        <v>53</v>
      </c>
      <c r="G4" s="32" t="s">
        <v>54</v>
      </c>
      <c r="H4" s="32" t="s">
        <v>55</v>
      </c>
      <c r="I4" s="172"/>
      <c r="J4" s="172"/>
      <c r="K4" s="172"/>
      <c r="L4" s="172"/>
    </row>
    <row r="5" spans="1:12" ht="18" customHeight="1" x14ac:dyDescent="0.2">
      <c r="A5" s="28"/>
      <c r="B5" s="29"/>
      <c r="C5" s="29"/>
      <c r="D5" s="168" t="s">
        <v>77</v>
      </c>
      <c r="E5" s="169"/>
      <c r="F5" s="169"/>
      <c r="G5" s="169"/>
      <c r="H5" s="169"/>
      <c r="I5" s="169"/>
      <c r="J5" s="169"/>
      <c r="K5" s="169"/>
      <c r="L5" s="170"/>
    </row>
    <row r="6" spans="1:12" ht="67.5" x14ac:dyDescent="0.2">
      <c r="A6" s="33" t="s">
        <v>20</v>
      </c>
      <c r="B6" s="65">
        <v>0</v>
      </c>
      <c r="C6" s="32">
        <v>1</v>
      </c>
      <c r="D6" s="34" t="s">
        <v>78</v>
      </c>
      <c r="E6" s="32" t="s">
        <v>79</v>
      </c>
      <c r="F6" s="40">
        <v>100</v>
      </c>
      <c r="G6" s="40">
        <v>100</v>
      </c>
      <c r="H6" s="40">
        <v>100</v>
      </c>
      <c r="I6" s="40">
        <f>H6-G6</f>
        <v>0</v>
      </c>
      <c r="J6" s="43">
        <f>H6/G6</f>
        <v>1</v>
      </c>
      <c r="K6" s="43">
        <f>H6/F6*100</f>
        <v>100</v>
      </c>
      <c r="L6" s="30"/>
    </row>
    <row r="7" spans="1:12" ht="67.5" x14ac:dyDescent="0.2">
      <c r="A7" s="33" t="s">
        <v>20</v>
      </c>
      <c r="B7" s="65">
        <v>0</v>
      </c>
      <c r="C7" s="32">
        <v>2</v>
      </c>
      <c r="D7" s="34" t="s">
        <v>80</v>
      </c>
      <c r="E7" s="32" t="s">
        <v>79</v>
      </c>
      <c r="F7" s="44">
        <v>100</v>
      </c>
      <c r="G7" s="44">
        <v>100</v>
      </c>
      <c r="H7" s="44">
        <v>100</v>
      </c>
      <c r="I7" s="40">
        <f t="shared" ref="I7:I8" si="0">H7-G7</f>
        <v>0</v>
      </c>
      <c r="J7" s="43">
        <f t="shared" ref="J7:J8" si="1">H7/G7</f>
        <v>1</v>
      </c>
      <c r="K7" s="43">
        <f t="shared" ref="K7:K8" si="2">H7/F7*100</f>
        <v>100</v>
      </c>
      <c r="L7" s="31"/>
    </row>
    <row r="8" spans="1:12" ht="84.75" customHeight="1" x14ac:dyDescent="0.2">
      <c r="A8" s="33" t="s">
        <v>20</v>
      </c>
      <c r="B8" s="65">
        <v>0</v>
      </c>
      <c r="C8" s="32">
        <v>3</v>
      </c>
      <c r="D8" s="34" t="s">
        <v>81</v>
      </c>
      <c r="E8" s="32" t="s">
        <v>79</v>
      </c>
      <c r="F8" s="44">
        <v>100</v>
      </c>
      <c r="G8" s="44">
        <v>100</v>
      </c>
      <c r="H8" s="44">
        <v>100</v>
      </c>
      <c r="I8" s="40">
        <f t="shared" si="0"/>
        <v>0</v>
      </c>
      <c r="J8" s="43">
        <f t="shared" si="1"/>
        <v>1</v>
      </c>
      <c r="K8" s="43">
        <f t="shared" si="2"/>
        <v>100</v>
      </c>
      <c r="L8" s="31"/>
    </row>
    <row r="9" spans="1:12" ht="23.25" customHeight="1" x14ac:dyDescent="0.2">
      <c r="A9" s="36"/>
      <c r="B9" s="37"/>
      <c r="C9" s="37"/>
      <c r="D9" s="168" t="s">
        <v>82</v>
      </c>
      <c r="E9" s="169"/>
      <c r="F9" s="169"/>
      <c r="G9" s="169"/>
      <c r="H9" s="169"/>
      <c r="I9" s="169"/>
      <c r="J9" s="169"/>
      <c r="K9" s="169"/>
      <c r="L9" s="170"/>
    </row>
    <row r="10" spans="1:12" ht="45" x14ac:dyDescent="0.2">
      <c r="A10" s="33" t="s">
        <v>20</v>
      </c>
      <c r="B10" s="38">
        <v>0</v>
      </c>
      <c r="C10" s="38">
        <v>4</v>
      </c>
      <c r="D10" s="34" t="s">
        <v>83</v>
      </c>
      <c r="E10" s="32" t="s">
        <v>84</v>
      </c>
      <c r="F10" s="40">
        <v>42.89</v>
      </c>
      <c r="G10" s="40">
        <v>42.89</v>
      </c>
      <c r="H10" s="40">
        <v>42.89</v>
      </c>
      <c r="I10" s="40">
        <f>H10-G10</f>
        <v>0</v>
      </c>
      <c r="J10" s="43">
        <f>H10/G10</f>
        <v>1</v>
      </c>
      <c r="K10" s="43">
        <f>H10/F10*100</f>
        <v>100</v>
      </c>
      <c r="L10" s="35"/>
    </row>
    <row r="11" spans="1:12" ht="45" x14ac:dyDescent="0.2">
      <c r="A11" s="33" t="s">
        <v>20</v>
      </c>
      <c r="B11" s="38">
        <v>0</v>
      </c>
      <c r="C11" s="38">
        <v>5</v>
      </c>
      <c r="D11" s="34" t="s">
        <v>85</v>
      </c>
      <c r="E11" s="32" t="s">
        <v>149</v>
      </c>
      <c r="F11" s="40">
        <v>26.46</v>
      </c>
      <c r="G11" s="40">
        <v>26.46</v>
      </c>
      <c r="H11" s="40">
        <v>26.46</v>
      </c>
      <c r="I11" s="40">
        <f t="shared" ref="I11:I14" si="3">H11-G11</f>
        <v>0</v>
      </c>
      <c r="J11" s="43">
        <f t="shared" ref="J11:J16" si="4">H11/G11</f>
        <v>1</v>
      </c>
      <c r="K11" s="43">
        <f t="shared" ref="K11:K16" si="5">H11/F11*100</f>
        <v>100</v>
      </c>
      <c r="L11" s="35"/>
    </row>
    <row r="12" spans="1:12" ht="45" x14ac:dyDescent="0.2">
      <c r="A12" s="33" t="s">
        <v>20</v>
      </c>
      <c r="B12" s="38">
        <v>0</v>
      </c>
      <c r="C12" s="38">
        <v>6</v>
      </c>
      <c r="D12" s="34" t="s">
        <v>86</v>
      </c>
      <c r="E12" s="32" t="s">
        <v>150</v>
      </c>
      <c r="F12" s="40">
        <v>0.23300000000000001</v>
      </c>
      <c r="G12" s="40">
        <v>0.23300000000000001</v>
      </c>
      <c r="H12" s="40">
        <v>0.23300000000000001</v>
      </c>
      <c r="I12" s="40">
        <v>0</v>
      </c>
      <c r="J12" s="43">
        <f t="shared" si="4"/>
        <v>1</v>
      </c>
      <c r="K12" s="43">
        <f t="shared" si="5"/>
        <v>100</v>
      </c>
      <c r="L12" s="35"/>
    </row>
    <row r="13" spans="1:12" ht="45" x14ac:dyDescent="0.2">
      <c r="A13" s="33" t="s">
        <v>20</v>
      </c>
      <c r="B13" s="38">
        <v>0</v>
      </c>
      <c r="C13" s="38">
        <v>7</v>
      </c>
      <c r="D13" s="34" t="s">
        <v>87</v>
      </c>
      <c r="E13" s="32" t="s">
        <v>151</v>
      </c>
      <c r="F13" s="40">
        <v>6.77</v>
      </c>
      <c r="G13" s="40">
        <v>6.77</v>
      </c>
      <c r="H13" s="40">
        <v>6.77</v>
      </c>
      <c r="I13" s="40">
        <f t="shared" si="3"/>
        <v>0</v>
      </c>
      <c r="J13" s="43">
        <f t="shared" si="4"/>
        <v>1</v>
      </c>
      <c r="K13" s="43">
        <f t="shared" si="5"/>
        <v>100</v>
      </c>
      <c r="L13" s="35"/>
    </row>
    <row r="14" spans="1:12" ht="45" x14ac:dyDescent="0.2">
      <c r="A14" s="33" t="s">
        <v>20</v>
      </c>
      <c r="B14" s="38">
        <v>0</v>
      </c>
      <c r="C14" s="38">
        <v>8</v>
      </c>
      <c r="D14" s="34" t="s">
        <v>88</v>
      </c>
      <c r="E14" s="32" t="s">
        <v>151</v>
      </c>
      <c r="F14" s="40">
        <v>8.39</v>
      </c>
      <c r="G14" s="40">
        <v>8.3000000000000007</v>
      </c>
      <c r="H14" s="40">
        <v>8.3000000000000007</v>
      </c>
      <c r="I14" s="40">
        <f t="shared" si="3"/>
        <v>0</v>
      </c>
      <c r="J14" s="43">
        <f t="shared" si="4"/>
        <v>1</v>
      </c>
      <c r="K14" s="43">
        <f t="shared" si="5"/>
        <v>98.927294398092968</v>
      </c>
      <c r="L14" s="35"/>
    </row>
    <row r="15" spans="1:12" ht="45" x14ac:dyDescent="0.2">
      <c r="A15" s="33" t="s">
        <v>20</v>
      </c>
      <c r="B15" s="38">
        <v>0</v>
      </c>
      <c r="C15" s="38">
        <v>9</v>
      </c>
      <c r="D15" s="34" t="s">
        <v>89</v>
      </c>
      <c r="E15" s="32" t="s">
        <v>90</v>
      </c>
      <c r="F15" s="40">
        <v>1</v>
      </c>
      <c r="G15" s="40">
        <v>1</v>
      </c>
      <c r="H15" s="40">
        <v>1</v>
      </c>
      <c r="I15" s="40">
        <f>H15-G15</f>
        <v>0</v>
      </c>
      <c r="J15" s="43">
        <f t="shared" ref="J15" si="6">H15/G15</f>
        <v>1</v>
      </c>
      <c r="K15" s="43">
        <f t="shared" ref="K15" si="7">H15/F15*100</f>
        <v>100</v>
      </c>
      <c r="L15" s="35"/>
    </row>
    <row r="16" spans="1:12" ht="22.5" x14ac:dyDescent="0.2">
      <c r="A16" s="33" t="s">
        <v>20</v>
      </c>
      <c r="B16" s="38">
        <v>0</v>
      </c>
      <c r="C16" s="38">
        <v>10</v>
      </c>
      <c r="D16" s="34" t="s">
        <v>152</v>
      </c>
      <c r="E16" s="32" t="s">
        <v>149</v>
      </c>
      <c r="F16" s="40">
        <v>22.11</v>
      </c>
      <c r="G16" s="40">
        <v>21.67</v>
      </c>
      <c r="H16" s="40">
        <v>21.67</v>
      </c>
      <c r="I16" s="40">
        <f>H16-G16</f>
        <v>0</v>
      </c>
      <c r="J16" s="43">
        <f t="shared" si="4"/>
        <v>1</v>
      </c>
      <c r="K16" s="43">
        <f t="shared" si="5"/>
        <v>98.009950248756226</v>
      </c>
      <c r="L16" s="35"/>
    </row>
    <row r="17" spans="1:12" ht="20.25" customHeight="1" x14ac:dyDescent="0.2">
      <c r="A17" s="36"/>
      <c r="B17" s="37"/>
      <c r="C17" s="37"/>
      <c r="D17" s="168" t="s">
        <v>91</v>
      </c>
      <c r="E17" s="169"/>
      <c r="F17" s="169"/>
      <c r="G17" s="169"/>
      <c r="H17" s="169"/>
      <c r="I17" s="169"/>
      <c r="J17" s="169"/>
      <c r="K17" s="169"/>
      <c r="L17" s="170"/>
    </row>
    <row r="18" spans="1:12" ht="22.5" x14ac:dyDescent="0.2">
      <c r="A18" s="33" t="s">
        <v>20</v>
      </c>
      <c r="B18" s="38">
        <v>0</v>
      </c>
      <c r="C18" s="38">
        <v>11</v>
      </c>
      <c r="D18" s="34" t="s">
        <v>92</v>
      </c>
      <c r="E18" s="32" t="s">
        <v>150</v>
      </c>
      <c r="F18" s="40">
        <v>0.21099999999999999</v>
      </c>
      <c r="G18" s="40">
        <v>0.21099999999999999</v>
      </c>
      <c r="H18" s="40">
        <v>0.21099999999999999</v>
      </c>
      <c r="I18" s="40">
        <f>H18-G18</f>
        <v>0</v>
      </c>
      <c r="J18" s="43">
        <f>H18/G18</f>
        <v>1</v>
      </c>
      <c r="K18" s="43">
        <f>H18/F18*100</f>
        <v>100</v>
      </c>
      <c r="L18" s="35"/>
    </row>
    <row r="19" spans="1:12" ht="22.5" x14ac:dyDescent="0.2">
      <c r="A19" s="33" t="s">
        <v>20</v>
      </c>
      <c r="B19" s="38">
        <v>0</v>
      </c>
      <c r="C19" s="38">
        <v>12</v>
      </c>
      <c r="D19" s="34" t="s">
        <v>93</v>
      </c>
      <c r="E19" s="32" t="s">
        <v>151</v>
      </c>
      <c r="F19" s="40">
        <v>19.579999999999998</v>
      </c>
      <c r="G19" s="40">
        <v>19.579999999999998</v>
      </c>
      <c r="H19" s="40">
        <v>19.579999999999998</v>
      </c>
      <c r="I19" s="40">
        <f t="shared" ref="I19:I22" si="8">H19-G19</f>
        <v>0</v>
      </c>
      <c r="J19" s="43">
        <f t="shared" ref="J19:J22" si="9">H19/G19</f>
        <v>1</v>
      </c>
      <c r="K19" s="43">
        <f t="shared" ref="K19:K22" si="10">H19/F19*100</f>
        <v>100</v>
      </c>
      <c r="L19" s="35"/>
    </row>
    <row r="20" spans="1:12" ht="22.5" x14ac:dyDescent="0.2">
      <c r="A20" s="33" t="s">
        <v>20</v>
      </c>
      <c r="B20" s="38">
        <v>0</v>
      </c>
      <c r="C20" s="38">
        <v>13</v>
      </c>
      <c r="D20" s="34" t="s">
        <v>94</v>
      </c>
      <c r="E20" s="32" t="s">
        <v>151</v>
      </c>
      <c r="F20" s="40">
        <v>19.18</v>
      </c>
      <c r="G20" s="40">
        <v>19.18</v>
      </c>
      <c r="H20" s="40">
        <v>19.18</v>
      </c>
      <c r="I20" s="40">
        <f t="shared" si="8"/>
        <v>0</v>
      </c>
      <c r="J20" s="43">
        <f t="shared" si="9"/>
        <v>1</v>
      </c>
      <c r="K20" s="43">
        <f t="shared" si="10"/>
        <v>100</v>
      </c>
      <c r="L20" s="35"/>
    </row>
    <row r="21" spans="1:12" ht="35.25" customHeight="1" x14ac:dyDescent="0.2">
      <c r="A21" s="33" t="s">
        <v>20</v>
      </c>
      <c r="B21" s="38">
        <v>0</v>
      </c>
      <c r="C21" s="38">
        <v>14</v>
      </c>
      <c r="D21" s="34" t="s">
        <v>95</v>
      </c>
      <c r="E21" s="32" t="s">
        <v>96</v>
      </c>
      <c r="F21" s="40">
        <v>512.20000000000005</v>
      </c>
      <c r="G21" s="40">
        <v>512.20000000000005</v>
      </c>
      <c r="H21" s="40">
        <v>512.20000000000005</v>
      </c>
      <c r="I21" s="40">
        <f t="shared" si="8"/>
        <v>0</v>
      </c>
      <c r="J21" s="43">
        <f t="shared" si="9"/>
        <v>1</v>
      </c>
      <c r="K21" s="43">
        <f t="shared" si="10"/>
        <v>100</v>
      </c>
      <c r="L21" s="35"/>
    </row>
    <row r="22" spans="1:12" ht="36" customHeight="1" x14ac:dyDescent="0.2">
      <c r="A22" s="33" t="s">
        <v>20</v>
      </c>
      <c r="B22" s="38">
        <v>0</v>
      </c>
      <c r="C22" s="38">
        <v>15</v>
      </c>
      <c r="D22" s="34" t="s">
        <v>97</v>
      </c>
      <c r="E22" s="32" t="s">
        <v>151</v>
      </c>
      <c r="F22" s="40">
        <v>95</v>
      </c>
      <c r="G22" s="40">
        <v>95</v>
      </c>
      <c r="H22" s="40">
        <v>95</v>
      </c>
      <c r="I22" s="40">
        <f t="shared" si="8"/>
        <v>0</v>
      </c>
      <c r="J22" s="43">
        <f t="shared" si="9"/>
        <v>1</v>
      </c>
      <c r="K22" s="43">
        <f t="shared" si="10"/>
        <v>100</v>
      </c>
      <c r="L22" s="35"/>
    </row>
    <row r="23" spans="1:12" ht="34.5" customHeight="1" x14ac:dyDescent="0.2">
      <c r="A23" s="39"/>
      <c r="B23" s="99"/>
      <c r="C23" s="39"/>
      <c r="D23" s="39"/>
      <c r="E23" s="39"/>
      <c r="F23" s="39"/>
      <c r="G23" s="39"/>
      <c r="H23" s="39"/>
      <c r="I23" s="39"/>
      <c r="J23" s="115">
        <f>AVERAGE(J6:J22)</f>
        <v>1</v>
      </c>
      <c r="K23" s="39"/>
      <c r="L23" s="39"/>
    </row>
    <row r="24" spans="1:12" x14ac:dyDescent="0.2">
      <c r="A24" s="39"/>
      <c r="B24" s="9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ht="48" customHeight="1" x14ac:dyDescent="0.2">
      <c r="A25" s="39"/>
      <c r="B25" s="9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34" spans="1:6" x14ac:dyDescent="0.2">
      <c r="A34" s="17"/>
      <c r="B34" s="100"/>
      <c r="C34" s="18"/>
      <c r="D34" s="19"/>
      <c r="E34" s="20"/>
      <c r="F34" s="21"/>
    </row>
    <row r="35" spans="1:6" x14ac:dyDescent="0.2">
      <c r="A35" s="17"/>
      <c r="B35" s="100"/>
      <c r="C35" s="18"/>
      <c r="D35" s="19"/>
      <c r="E35" s="20"/>
      <c r="F35" s="21"/>
    </row>
    <row r="36" spans="1:6" x14ac:dyDescent="0.2">
      <c r="A36" s="21"/>
      <c r="B36" s="101"/>
      <c r="C36" s="21"/>
      <c r="D36" s="21"/>
      <c r="E36" s="21"/>
      <c r="F36" s="21"/>
    </row>
  </sheetData>
  <mergeCells count="13">
    <mergeCell ref="D5:L5"/>
    <mergeCell ref="D9:L9"/>
    <mergeCell ref="D17:L17"/>
    <mergeCell ref="A1:L1"/>
    <mergeCell ref="A3:B3"/>
    <mergeCell ref="C3:C4"/>
    <mergeCell ref="D3:D4"/>
    <mergeCell ref="E3:E4"/>
    <mergeCell ref="F3:H3"/>
    <mergeCell ref="I3:I4"/>
    <mergeCell ref="J3:J4"/>
    <mergeCell ref="K3:K4"/>
    <mergeCell ref="L3:L4"/>
  </mergeCells>
  <pageMargins left="0.39370078740157483" right="0.19685039370078741" top="0.39370078740157483" bottom="0.19685039370078741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5" sqref="E5"/>
    </sheetView>
  </sheetViews>
  <sheetFormatPr defaultRowHeight="15" x14ac:dyDescent="0.25"/>
  <cols>
    <col min="1" max="1" width="6.140625" bestFit="1" customWidth="1"/>
    <col min="2" max="2" width="27.7109375" customWidth="1"/>
    <col min="3" max="3" width="15.28515625" customWidth="1"/>
    <col min="4" max="4" width="14.140625" customWidth="1"/>
    <col min="5" max="5" width="59" customWidth="1"/>
  </cols>
  <sheetData>
    <row r="1" spans="1:5" x14ac:dyDescent="0.25">
      <c r="A1" s="165" t="s">
        <v>56</v>
      </c>
      <c r="B1" s="165"/>
      <c r="C1" s="165"/>
      <c r="D1" s="165"/>
      <c r="E1" s="165"/>
    </row>
    <row r="2" spans="1:5" x14ac:dyDescent="0.25">
      <c r="A2" s="6"/>
      <c r="B2" s="6"/>
      <c r="C2" s="6"/>
      <c r="D2" s="6"/>
      <c r="E2" s="6"/>
    </row>
    <row r="3" spans="1:5" ht="27.75" customHeight="1" x14ac:dyDescent="0.25">
      <c r="A3" s="3" t="s">
        <v>46</v>
      </c>
      <c r="B3" s="3" t="s">
        <v>57</v>
      </c>
      <c r="C3" s="3" t="s">
        <v>58</v>
      </c>
      <c r="D3" s="3" t="s">
        <v>59</v>
      </c>
      <c r="E3" s="3" t="s">
        <v>60</v>
      </c>
    </row>
    <row r="4" spans="1:5" s="104" customFormat="1" ht="66" customHeight="1" x14ac:dyDescent="0.25">
      <c r="A4" s="103">
        <v>1</v>
      </c>
      <c r="B4" s="105" t="s">
        <v>220</v>
      </c>
      <c r="C4" s="106">
        <v>42429</v>
      </c>
      <c r="D4" s="105">
        <v>301</v>
      </c>
      <c r="E4" s="105" t="s">
        <v>228</v>
      </c>
    </row>
    <row r="5" spans="1:5" s="104" customFormat="1" ht="60" x14ac:dyDescent="0.25">
      <c r="A5" s="103">
        <v>2</v>
      </c>
      <c r="B5" s="105" t="s">
        <v>220</v>
      </c>
      <c r="C5" s="106">
        <v>42537</v>
      </c>
      <c r="D5" s="105">
        <v>743</v>
      </c>
      <c r="E5" s="105" t="s">
        <v>229</v>
      </c>
    </row>
    <row r="6" spans="1:5" s="104" customFormat="1" ht="60" x14ac:dyDescent="0.25">
      <c r="A6" s="103">
        <v>3</v>
      </c>
      <c r="B6" s="105" t="s">
        <v>220</v>
      </c>
      <c r="C6" s="106">
        <v>42851</v>
      </c>
      <c r="D6" s="105">
        <v>533</v>
      </c>
      <c r="E6" s="105" t="s">
        <v>228</v>
      </c>
    </row>
    <row r="7" spans="1:5" s="104" customFormat="1" ht="60" x14ac:dyDescent="0.25">
      <c r="A7" s="103">
        <v>4</v>
      </c>
      <c r="B7" s="105" t="s">
        <v>220</v>
      </c>
      <c r="C7" s="106">
        <v>43130</v>
      </c>
      <c r="D7" s="105">
        <v>70</v>
      </c>
      <c r="E7" s="105" t="s">
        <v>222</v>
      </c>
    </row>
    <row r="8" spans="1:5" s="104" customFormat="1" ht="60" x14ac:dyDescent="0.25">
      <c r="A8" s="103">
        <v>5</v>
      </c>
      <c r="B8" s="105" t="s">
        <v>220</v>
      </c>
      <c r="C8" s="106">
        <v>43402</v>
      </c>
      <c r="D8" s="105">
        <v>104</v>
      </c>
      <c r="E8" s="105" t="s">
        <v>222</v>
      </c>
    </row>
    <row r="9" spans="1:5" s="104" customFormat="1" ht="60" x14ac:dyDescent="0.25">
      <c r="A9" s="103">
        <v>6</v>
      </c>
      <c r="B9" s="105" t="s">
        <v>220</v>
      </c>
      <c r="C9" s="106">
        <v>43504</v>
      </c>
      <c r="D9" s="105">
        <v>104</v>
      </c>
      <c r="E9" s="105" t="s">
        <v>222</v>
      </c>
    </row>
    <row r="10" spans="1:5" s="104" customFormat="1" ht="60" x14ac:dyDescent="0.25">
      <c r="A10" s="103">
        <v>7</v>
      </c>
      <c r="B10" s="105" t="s">
        <v>220</v>
      </c>
      <c r="C10" s="106">
        <v>43738</v>
      </c>
      <c r="D10" s="105">
        <v>1042</v>
      </c>
      <c r="E10" s="105" t="s">
        <v>223</v>
      </c>
    </row>
    <row r="11" spans="1:5" s="104" customFormat="1" ht="60" x14ac:dyDescent="0.25">
      <c r="A11" s="103">
        <v>8</v>
      </c>
      <c r="B11" s="105" t="s">
        <v>220</v>
      </c>
      <c r="C11" s="61">
        <v>43888</v>
      </c>
      <c r="D11" s="62">
        <v>169</v>
      </c>
      <c r="E11" s="62" t="s">
        <v>227</v>
      </c>
    </row>
    <row r="12" spans="1:5" s="104" customFormat="1" ht="60" x14ac:dyDescent="0.25">
      <c r="A12" s="103">
        <v>9</v>
      </c>
      <c r="B12" s="105" t="s">
        <v>220</v>
      </c>
      <c r="C12" s="106">
        <v>44019</v>
      </c>
      <c r="D12" s="105">
        <v>661</v>
      </c>
      <c r="E12" s="105" t="s">
        <v>223</v>
      </c>
    </row>
    <row r="13" spans="1:5" s="104" customFormat="1" ht="60" x14ac:dyDescent="0.25">
      <c r="A13" s="103">
        <v>10</v>
      </c>
      <c r="B13" s="105" t="s">
        <v>220</v>
      </c>
      <c r="C13" s="106">
        <v>44251</v>
      </c>
      <c r="D13" s="105">
        <v>151</v>
      </c>
      <c r="E13" s="105" t="s">
        <v>223</v>
      </c>
    </row>
    <row r="14" spans="1:5" s="104" customFormat="1" ht="90" x14ac:dyDescent="0.25">
      <c r="A14" s="103">
        <v>11</v>
      </c>
      <c r="B14" s="105" t="s">
        <v>221</v>
      </c>
      <c r="C14" s="106">
        <v>44620</v>
      </c>
      <c r="D14" s="105">
        <v>181</v>
      </c>
      <c r="E14" s="105" t="s">
        <v>224</v>
      </c>
    </row>
    <row r="15" spans="1:5" s="104" customFormat="1" ht="90" x14ac:dyDescent="0.25">
      <c r="A15" s="103">
        <v>12</v>
      </c>
      <c r="B15" s="105" t="s">
        <v>221</v>
      </c>
      <c r="C15" s="106">
        <v>44985</v>
      </c>
      <c r="D15" s="105">
        <v>220</v>
      </c>
      <c r="E15" s="105" t="s">
        <v>225</v>
      </c>
    </row>
    <row r="16" spans="1:5" s="104" customFormat="1" ht="90" x14ac:dyDescent="0.25">
      <c r="A16" s="103">
        <v>13</v>
      </c>
      <c r="B16" s="105" t="s">
        <v>221</v>
      </c>
      <c r="C16" s="106">
        <v>45243</v>
      </c>
      <c r="D16" s="105">
        <v>1501</v>
      </c>
      <c r="E16" s="105" t="s">
        <v>226</v>
      </c>
    </row>
    <row r="17" spans="1:5" x14ac:dyDescent="0.25">
      <c r="A17" s="45"/>
      <c r="B17" s="46"/>
      <c r="C17" s="47"/>
      <c r="D17" s="48"/>
      <c r="E17" s="49"/>
    </row>
    <row r="18" spans="1:5" x14ac:dyDescent="0.25">
      <c r="A18" s="45"/>
      <c r="B18" s="46"/>
      <c r="C18" s="45"/>
      <c r="D18" s="45"/>
      <c r="E18" s="49"/>
    </row>
    <row r="19" spans="1:5" x14ac:dyDescent="0.25">
      <c r="A19" s="45"/>
      <c r="B19" s="46"/>
      <c r="C19" s="46"/>
      <c r="D19" s="45"/>
      <c r="E19" s="46"/>
    </row>
    <row r="20" spans="1:5" x14ac:dyDescent="0.25">
      <c r="A20" s="45"/>
      <c r="B20" s="46"/>
      <c r="C20" s="46"/>
      <c r="D20" s="46"/>
      <c r="E20" s="46"/>
    </row>
    <row r="21" spans="1:5" x14ac:dyDescent="0.25">
      <c r="A21" s="45"/>
      <c r="B21" s="46"/>
      <c r="C21" s="46"/>
      <c r="D21" s="46"/>
      <c r="E21" s="46"/>
    </row>
    <row r="22" spans="1:5" x14ac:dyDescent="0.25">
      <c r="A22" s="45"/>
      <c r="B22" s="46"/>
      <c r="C22" s="46"/>
      <c r="D22" s="46"/>
      <c r="E22" s="46"/>
    </row>
  </sheetData>
  <mergeCells count="1">
    <mergeCell ref="A1:E1"/>
  </mergeCells>
  <hyperlinks>
    <hyperlink ref="E10" r:id="rId1" display="http://www.sarapulrayon.ru/normativnye_pravovye_akty/item/72"/>
    <hyperlink ref="E12" r:id="rId2" display="http://www.sarapulrayon.ru/normativnye_pravovye_akty/item/168"/>
    <hyperlink ref="E13" r:id="rId3" display="../../user/Downloads/0151_2021.pdf"/>
    <hyperlink ref="E14" r:id="rId4" display="http://www.sarapulrayon.ru/file/download/6303"/>
    <hyperlink ref="E15" r:id="rId5" display="http://sarapulrayon.ru/file/download/8233"/>
    <hyperlink ref="E16" r:id="rId6" display="http://sarapulrayon.ru/file/download/10223"/>
    <hyperlink ref="C10" r:id="rId7" display="http://www.sarapulrayon.ru/normativnye_pravovye_akty/item/72"/>
    <hyperlink ref="D10" r:id="rId8" display="http://www.sarapulrayon.ru/normativnye_pravovye_akty/item/72"/>
    <hyperlink ref="C12" r:id="rId9" display="http://www.sarapulrayon.ru/normativnye_pravovye_akty/item/168"/>
    <hyperlink ref="D12" r:id="rId10" display="http://www.sarapulrayon.ru/normativnye_pravovye_akty/item/168"/>
    <hyperlink ref="C13" r:id="rId11" display="../../user/Downloads/0151_2021.pdf"/>
    <hyperlink ref="D13" r:id="rId12" display="../../user/Downloads/0151_2021.pdf"/>
    <hyperlink ref="C14" r:id="rId13" display="http://www.sarapulrayon.ru/file/download/6303"/>
    <hyperlink ref="D14" r:id="rId14" display="http://www.sarapulrayon.ru/file/download/6303"/>
    <hyperlink ref="C15" r:id="rId15" display="http://sarapulrayon.ru/file/download/8233"/>
    <hyperlink ref="D15" r:id="rId16" display="http://sarapulrayon.ru/file/download/8233"/>
    <hyperlink ref="C16" r:id="rId17" display="http://sarapulrayon.ru/file/download/10223"/>
    <hyperlink ref="D16" r:id="rId18" display="http://sarapulrayon.ru/file/download/10223"/>
    <hyperlink ref="E4" r:id="rId19" display="https://sarapulrayon.udmurt.ru/officials/texts/301.pdf"/>
    <hyperlink ref="E6" r:id="rId20" display="https://sarapulrayon.udmurt.ru/officials/texts/533_2017.pdf"/>
    <hyperlink ref="E7" r:id="rId21" display="https://sarapulrayon.udmurt.ru/officials/70_2018.pdf"/>
    <hyperlink ref="C4" r:id="rId22" display="https://sarapulrayon.udmurt.ru/officials/texts/301.pdf"/>
    <hyperlink ref="D4" r:id="rId23" display="https://sarapulrayon.udmurt.ru/officials/texts/301.pdf"/>
    <hyperlink ref="C5" r:id="rId24" display="https://sarapulrayon.udmurt.ru/officials/texts/743_2016.pdf"/>
    <hyperlink ref="D5" r:id="rId25" display="https://sarapulrayon.udmurt.ru/officials/texts/743_2016.pdf"/>
    <hyperlink ref="C6" r:id="rId26" display="https://sarapulrayon.udmurt.ru/officials/texts/533_2017.pdf"/>
    <hyperlink ref="D6" r:id="rId27" display="https://sarapulrayon.udmurt.ru/officials/texts/533_2017.pdf"/>
    <hyperlink ref="C7" r:id="rId28" display="https://sarapulrayon.udmurt.ru/officials/70_2018.pdf"/>
    <hyperlink ref="D7" r:id="rId29" display="https://sarapulrayon.udmurt.ru/officials/70_2018.pdf"/>
    <hyperlink ref="C8" r:id="rId30" display="https://sarapulrayon.udmurt.ru/officials/1055_2018.pdf"/>
    <hyperlink ref="D8" r:id="rId31" display="https://sarapulrayon.udmurt.ru/officials/1055_2018.pdf"/>
    <hyperlink ref="C9" r:id="rId32" display="https://sarapulrayon.udmurt.ru/officials/0104_104.pdf"/>
    <hyperlink ref="D9" r:id="rId33" display="https://sarapulrayon.udmurt.ru/officials/0104_104.pdf"/>
    <hyperlink ref="E5" r:id="rId34" display="https://sarapulrayon.udmurt.ru/officials/texts/743_2016.pdf"/>
    <hyperlink ref="E8" r:id="rId35" display="https://sarapulrayon.udmurt.ru/officials/70_2018.pdf"/>
    <hyperlink ref="E9" r:id="rId36" display="https://sarapulrayon.udmurt.ru/officials/70_2018.pdf"/>
  </hyperlinks>
  <pageMargins left="0.7" right="0.7" top="0.75" bottom="0.75" header="0.3" footer="0.3"/>
  <pageSetup paperSize="9" orientation="landscape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8" sqref="E8"/>
    </sheetView>
  </sheetViews>
  <sheetFormatPr defaultRowHeight="15" x14ac:dyDescent="0.25"/>
  <cols>
    <col min="1" max="1" width="7" customWidth="1"/>
    <col min="2" max="2" width="7.140625" customWidth="1"/>
    <col min="3" max="3" width="18.85546875" customWidth="1"/>
    <col min="4" max="4" width="16.140625" customWidth="1"/>
    <col min="5" max="5" width="12.5703125" customWidth="1"/>
    <col min="6" max="6" width="15.42578125" customWidth="1"/>
    <col min="7" max="7" width="17.42578125" customWidth="1"/>
    <col min="8" max="8" width="13.7109375" customWidth="1"/>
    <col min="9" max="9" width="16" customWidth="1"/>
    <col min="10" max="10" width="26" customWidth="1"/>
  </cols>
  <sheetData>
    <row r="1" spans="1:11" x14ac:dyDescent="0.25">
      <c r="A1" s="132" t="s">
        <v>61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3" spans="1:11" ht="71.25" customHeight="1" x14ac:dyDescent="0.25">
      <c r="A3" s="173" t="s">
        <v>21</v>
      </c>
      <c r="B3" s="174"/>
      <c r="C3" s="175" t="s">
        <v>62</v>
      </c>
      <c r="D3" s="175" t="s">
        <v>63</v>
      </c>
      <c r="E3" s="175" t="s">
        <v>64</v>
      </c>
      <c r="F3" s="15" t="s">
        <v>65</v>
      </c>
      <c r="G3" s="15" t="s">
        <v>66</v>
      </c>
      <c r="H3" s="15" t="s">
        <v>67</v>
      </c>
      <c r="I3" s="15" t="s">
        <v>68</v>
      </c>
      <c r="J3" s="15" t="s">
        <v>160</v>
      </c>
      <c r="K3" s="107" t="s">
        <v>148</v>
      </c>
    </row>
    <row r="4" spans="1:11" x14ac:dyDescent="0.25">
      <c r="A4" s="15" t="s">
        <v>2</v>
      </c>
      <c r="B4" s="15" t="s">
        <v>3</v>
      </c>
      <c r="C4" s="176"/>
      <c r="D4" s="176"/>
      <c r="E4" s="176"/>
      <c r="F4" s="15" t="s">
        <v>69</v>
      </c>
      <c r="G4" s="15" t="s">
        <v>70</v>
      </c>
      <c r="H4" s="15" t="s">
        <v>71</v>
      </c>
      <c r="I4" s="15" t="s">
        <v>72</v>
      </c>
      <c r="J4" s="15" t="s">
        <v>73</v>
      </c>
      <c r="K4" s="25"/>
    </row>
    <row r="5" spans="1:11" ht="56.25" x14ac:dyDescent="0.25">
      <c r="A5" s="15">
        <v>9</v>
      </c>
      <c r="B5" s="15"/>
      <c r="C5" s="22" t="s">
        <v>168</v>
      </c>
      <c r="D5" s="50" t="s">
        <v>158</v>
      </c>
      <c r="E5" s="67" t="s">
        <v>200</v>
      </c>
      <c r="F5" s="24">
        <f>G5*J5</f>
        <v>1.1111111111111112</v>
      </c>
      <c r="G5" s="43">
        <f>'форма 5'!J23</f>
        <v>1</v>
      </c>
      <c r="H5" s="15">
        <f>7/7</f>
        <v>1</v>
      </c>
      <c r="I5" s="15">
        <v>0.9</v>
      </c>
      <c r="J5" s="24">
        <f>H5/I5</f>
        <v>1.1111111111111112</v>
      </c>
      <c r="K5" s="16" t="s">
        <v>233</v>
      </c>
    </row>
    <row r="17" spans="4:4" x14ac:dyDescent="0.25">
      <c r="D17" s="23"/>
    </row>
  </sheetData>
  <mergeCells count="5">
    <mergeCell ref="A3:B3"/>
    <mergeCell ref="C3:C4"/>
    <mergeCell ref="D3:D4"/>
    <mergeCell ref="E3:E4"/>
    <mergeCell ref="A1:K1"/>
  </mergeCells>
  <pageMargins left="0" right="0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форма 1</vt:lpstr>
      <vt:lpstr>форма 2</vt:lpstr>
      <vt:lpstr>форма 3</vt:lpstr>
      <vt:lpstr>форма 4</vt:lpstr>
      <vt:lpstr>форма 5</vt:lpstr>
      <vt:lpstr>форма 6</vt:lpstr>
      <vt:lpstr>форма 7</vt:lpstr>
      <vt:lpstr>'форма 1'!Заголовки_для_печати</vt:lpstr>
      <vt:lpstr>'форма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tatiana_z</dc:creator>
  <cp:lastModifiedBy>user</cp:lastModifiedBy>
  <cp:lastPrinted>2024-03-27T11:44:04Z</cp:lastPrinted>
  <dcterms:created xsi:type="dcterms:W3CDTF">2015-04-13T11:48:10Z</dcterms:created>
  <dcterms:modified xsi:type="dcterms:W3CDTF">2024-03-27T11:46:55Z</dcterms:modified>
</cp:coreProperties>
</file>