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Балабанова\Муниципальные программы\2024\Отчет за 2023\"/>
    </mc:Choice>
  </mc:AlternateContent>
  <bookViews>
    <workbookView xWindow="0" yWindow="0" windowWidth="25440" windowHeight="11865" activeTab="4"/>
  </bookViews>
  <sheets>
    <sheet name="форма 1" sheetId="1" r:id="rId1"/>
    <sheet name="форма 2" sheetId="13" r:id="rId2"/>
    <sheet name="форма 3" sheetId="7" r:id="rId3"/>
    <sheet name="форма 4" sheetId="9" r:id="rId4"/>
    <sheet name="форма 5" sheetId="10" r:id="rId5"/>
    <sheet name="форма 6" sheetId="11" r:id="rId6"/>
    <sheet name="форма 7" sheetId="12" r:id="rId7"/>
  </sheets>
  <definedNames>
    <definedName name="_xlnm.Print_Titles" localSheetId="0">'форма 1'!#REF!</definedName>
  </definedNames>
  <calcPr calcId="152511"/>
</workbook>
</file>

<file path=xl/calcChain.xml><?xml version="1.0" encoding="utf-8"?>
<calcChain xmlns="http://schemas.openxmlformats.org/spreadsheetml/2006/main">
  <c r="I5" i="12" l="1"/>
  <c r="H5" i="12"/>
  <c r="G5" i="12"/>
  <c r="F6" i="12" l="1"/>
  <c r="F7" i="12"/>
  <c r="F8" i="12"/>
  <c r="F9" i="12"/>
  <c r="F10" i="12"/>
  <c r="F11" i="12"/>
  <c r="F12" i="12"/>
  <c r="K6" i="12"/>
  <c r="K7" i="12"/>
  <c r="K8" i="12"/>
  <c r="K9" i="12"/>
  <c r="K10" i="12"/>
  <c r="K11" i="12"/>
  <c r="K12" i="12"/>
  <c r="K5" i="12"/>
  <c r="K41" i="10"/>
  <c r="K42" i="10"/>
  <c r="K43" i="10"/>
  <c r="K47" i="10"/>
  <c r="K40" i="10"/>
  <c r="I43" i="10"/>
  <c r="J43" i="10"/>
  <c r="I44" i="10"/>
  <c r="I45" i="10"/>
  <c r="I46" i="10"/>
  <c r="I47" i="10"/>
  <c r="J47" i="10"/>
  <c r="J40" i="10"/>
  <c r="J42" i="10"/>
  <c r="K36" i="10"/>
  <c r="K37" i="10"/>
  <c r="J36" i="10"/>
  <c r="J37" i="10"/>
  <c r="K30" i="10"/>
  <c r="J30" i="10"/>
  <c r="K28" i="10"/>
  <c r="J28" i="10"/>
  <c r="K27" i="10"/>
  <c r="J27" i="10"/>
  <c r="I60" i="10"/>
  <c r="I59" i="10"/>
  <c r="I58" i="10"/>
  <c r="I57" i="10"/>
  <c r="O148" i="1" l="1"/>
  <c r="M129" i="1"/>
  <c r="M127" i="1"/>
  <c r="M64" i="1"/>
  <c r="M46" i="1"/>
  <c r="M44" i="1" s="1"/>
  <c r="M33" i="1"/>
  <c r="M31" i="1" s="1"/>
  <c r="M12" i="1"/>
  <c r="E14" i="13" l="1"/>
  <c r="L46" i="1"/>
  <c r="J58" i="10" l="1"/>
  <c r="K58" i="10"/>
  <c r="J59" i="10"/>
  <c r="K59" i="10"/>
  <c r="K57" i="10"/>
  <c r="J57" i="10"/>
  <c r="I55" i="10"/>
  <c r="J55" i="10"/>
  <c r="K55" i="10"/>
  <c r="K54" i="10"/>
  <c r="J54" i="10"/>
  <c r="I54" i="10"/>
  <c r="I31" i="10"/>
  <c r="I30" i="10"/>
  <c r="I13" i="10"/>
  <c r="I14" i="10"/>
  <c r="P14" i="1" l="1"/>
  <c r="O40" i="1"/>
  <c r="P40" i="1"/>
  <c r="O48" i="1"/>
  <c r="P48" i="1"/>
  <c r="P54" i="1"/>
  <c r="O56" i="1"/>
  <c r="P56" i="1"/>
  <c r="O67" i="1"/>
  <c r="P67" i="1"/>
  <c r="O70" i="1"/>
  <c r="P70" i="1"/>
  <c r="O131" i="1"/>
  <c r="P131" i="1"/>
  <c r="O142" i="1"/>
  <c r="P142" i="1"/>
  <c r="O145" i="1"/>
  <c r="P145" i="1"/>
  <c r="P148" i="1"/>
  <c r="O158" i="1"/>
  <c r="P158" i="1"/>
  <c r="P161" i="1"/>
  <c r="O165" i="1"/>
  <c r="P165" i="1"/>
  <c r="O173" i="1"/>
  <c r="P173" i="1"/>
  <c r="L12" i="1"/>
  <c r="L31" i="1"/>
  <c r="L44" i="1"/>
  <c r="L64" i="1"/>
  <c r="L121" i="1"/>
  <c r="M121" i="1"/>
  <c r="M9" i="1" s="1"/>
  <c r="L129" i="1"/>
  <c r="L127" i="1" s="1"/>
  <c r="N129" i="1"/>
  <c r="N127" i="1" s="1"/>
  <c r="N121" i="1"/>
  <c r="N64" i="1"/>
  <c r="N46" i="1"/>
  <c r="N44" i="1" s="1"/>
  <c r="N33" i="1"/>
  <c r="N31" i="1" s="1"/>
  <c r="N12" i="1"/>
  <c r="P127" i="1" l="1"/>
  <c r="O127" i="1"/>
  <c r="P129" i="1"/>
  <c r="O129" i="1"/>
  <c r="P64" i="1"/>
  <c r="O64" i="1"/>
  <c r="P46" i="1"/>
  <c r="L9" i="1"/>
  <c r="O46" i="1"/>
  <c r="P44" i="1"/>
  <c r="O44" i="1"/>
  <c r="P31" i="1"/>
  <c r="P33" i="1"/>
  <c r="O33" i="1"/>
  <c r="O31" i="1"/>
  <c r="P12" i="1"/>
  <c r="N9" i="1"/>
  <c r="J10" i="12"/>
  <c r="J11" i="12"/>
  <c r="J12" i="12"/>
  <c r="G16" i="13"/>
  <c r="G23" i="13"/>
  <c r="G30" i="13"/>
  <c r="G31" i="13"/>
  <c r="G38" i="13"/>
  <c r="G39" i="13"/>
  <c r="G59" i="13"/>
  <c r="G60" i="13"/>
  <c r="G62" i="13"/>
  <c r="F9" i="13"/>
  <c r="F10" i="13"/>
  <c r="F11" i="13"/>
  <c r="F12" i="13"/>
  <c r="F14" i="13"/>
  <c r="F21" i="13"/>
  <c r="F20" i="13" s="1"/>
  <c r="F28" i="13"/>
  <c r="F36" i="13"/>
  <c r="F43" i="13"/>
  <c r="F50" i="13"/>
  <c r="F49" i="13" s="1"/>
  <c r="F57" i="13"/>
  <c r="F56" i="13" s="1"/>
  <c r="E57" i="13"/>
  <c r="E56" i="13" s="1"/>
  <c r="E50" i="13"/>
  <c r="E49" i="13" s="1"/>
  <c r="E43" i="13"/>
  <c r="E42" i="13" s="1"/>
  <c r="E36" i="13"/>
  <c r="E35" i="13" s="1"/>
  <c r="E28" i="13"/>
  <c r="E27" i="13" s="1"/>
  <c r="E21" i="13"/>
  <c r="E20" i="13" s="1"/>
  <c r="E13" i="13"/>
  <c r="E12" i="13"/>
  <c r="E11" i="13"/>
  <c r="E10" i="13"/>
  <c r="E9" i="13"/>
  <c r="J5" i="12" l="1"/>
  <c r="F5" i="12" s="1"/>
  <c r="P9" i="1"/>
  <c r="O9" i="1"/>
  <c r="G9" i="13"/>
  <c r="G20" i="13"/>
  <c r="G12" i="13"/>
  <c r="G21" i="13"/>
  <c r="G56" i="13"/>
  <c r="G10" i="13"/>
  <c r="G36" i="13"/>
  <c r="G28" i="13"/>
  <c r="G14" i="13"/>
  <c r="F35" i="13"/>
  <c r="G35" i="13" s="1"/>
  <c r="E7" i="13"/>
  <c r="G57" i="13"/>
  <c r="F42" i="13"/>
  <c r="F27" i="13"/>
  <c r="G27" i="13" s="1"/>
  <c r="F13" i="13"/>
  <c r="F7" i="13"/>
  <c r="E6" i="13"/>
  <c r="G7" i="13" l="1"/>
  <c r="F6" i="13"/>
  <c r="G6" i="13" s="1"/>
  <c r="G13" i="13"/>
  <c r="J7" i="12" l="1"/>
  <c r="J8" i="12"/>
  <c r="J9" i="12"/>
  <c r="J6" i="12"/>
  <c r="I12" i="10" l="1"/>
  <c r="I10" i="10"/>
  <c r="I27" i="10" l="1"/>
  <c r="I26" i="10"/>
  <c r="I28" i="10"/>
  <c r="I29" i="10"/>
  <c r="I32" i="10"/>
  <c r="I33" i="10"/>
  <c r="I34" i="10"/>
  <c r="I8" i="10" l="1"/>
  <c r="I9" i="10"/>
  <c r="I11" i="10"/>
  <c r="J8" i="10"/>
  <c r="J9" i="10"/>
  <c r="J10" i="10"/>
  <c r="J11" i="10"/>
  <c r="K8" i="10"/>
  <c r="K9" i="10"/>
  <c r="K10" i="10"/>
  <c r="K11" i="10"/>
  <c r="K7" i="10"/>
  <c r="J7" i="10"/>
  <c r="I7" i="10"/>
  <c r="I19" i="10"/>
  <c r="K32" i="10" l="1"/>
  <c r="K33" i="10"/>
  <c r="K34" i="10"/>
  <c r="K35" i="10"/>
  <c r="J33" i="10"/>
  <c r="J34" i="10"/>
  <c r="J35" i="10"/>
  <c r="I35" i="10"/>
  <c r="I36" i="10"/>
  <c r="I37" i="10"/>
  <c r="I38" i="10"/>
  <c r="J49" i="10" l="1"/>
  <c r="K51" i="10" l="1"/>
  <c r="J51" i="10"/>
  <c r="J41" i="10" l="1"/>
  <c r="K50" i="10"/>
  <c r="K52" i="10"/>
  <c r="K49" i="10"/>
  <c r="J50" i="10"/>
  <c r="J52" i="10"/>
  <c r="I50" i="10"/>
  <c r="I51" i="10"/>
  <c r="I52" i="10"/>
  <c r="I49" i="10"/>
  <c r="I42" i="10" l="1"/>
  <c r="I41" i="10"/>
  <c r="I40" i="10"/>
  <c r="K17" i="10" l="1"/>
  <c r="K18" i="10"/>
  <c r="K19" i="10"/>
  <c r="K21" i="10"/>
  <c r="K22" i="10"/>
  <c r="K23" i="10"/>
  <c r="K25" i="10"/>
  <c r="K26" i="10"/>
  <c r="K29" i="10"/>
  <c r="K16" i="10"/>
  <c r="I17" i="10"/>
  <c r="I18" i="10"/>
  <c r="I20" i="10"/>
  <c r="I21" i="10"/>
  <c r="I22" i="10"/>
  <c r="I23" i="10"/>
  <c r="I25" i="10"/>
  <c r="I16" i="10"/>
  <c r="J17" i="10"/>
  <c r="J18" i="10"/>
  <c r="J19" i="10"/>
  <c r="J21" i="10"/>
  <c r="J22" i="10"/>
  <c r="J23" i="10"/>
  <c r="J25" i="10"/>
  <c r="J26" i="10"/>
  <c r="J29" i="10"/>
  <c r="J32" i="10"/>
  <c r="J16" i="10"/>
</calcChain>
</file>

<file path=xl/sharedStrings.xml><?xml version="1.0" encoding="utf-8"?>
<sst xmlns="http://schemas.openxmlformats.org/spreadsheetml/2006/main" count="803" uniqueCount="428">
  <si>
    <t>Отчет</t>
  </si>
  <si>
    <t>МП</t>
  </si>
  <si>
    <t>Пп</t>
  </si>
  <si>
    <t>ОМ</t>
  </si>
  <si>
    <t>М</t>
  </si>
  <si>
    <t>Ответственный исполнитель, соисполнитель</t>
  </si>
  <si>
    <t>Код бюджетной классификации</t>
  </si>
  <si>
    <t>ГРБС</t>
  </si>
  <si>
    <t>Рз</t>
  </si>
  <si>
    <t>Пр</t>
  </si>
  <si>
    <t>ЦС</t>
  </si>
  <si>
    <t>ВР</t>
  </si>
  <si>
    <t>План на отчетный год</t>
  </si>
  <si>
    <t>План на отчетный период</t>
  </si>
  <si>
    <t>Кассовое исполнение на конец отчетного периода</t>
  </si>
  <si>
    <t>% исполнения</t>
  </si>
  <si>
    <t>к плану на отчетный год</t>
  </si>
  <si>
    <t>01</t>
  </si>
  <si>
    <t>05</t>
  </si>
  <si>
    <t>13</t>
  </si>
  <si>
    <t>2</t>
  </si>
  <si>
    <t>02</t>
  </si>
  <si>
    <t>03</t>
  </si>
  <si>
    <t>Код аналитической программной классификации</t>
  </si>
  <si>
    <t>Всего</t>
  </si>
  <si>
    <t>Форма 3. Отчет о выполнении  основных мероприятий муниципальной программы</t>
  </si>
  <si>
    <t>Наименование подпрограммы, основного мероприятия, мероприятия</t>
  </si>
  <si>
    <t>Ответственный исполнитель подпрограммы, основного мероприятия, мероприятия</t>
  </si>
  <si>
    <t>Срок выполнения плановый</t>
  </si>
  <si>
    <t>Ожидаемый непосредственный результат</t>
  </si>
  <si>
    <t>Достигнутый результат</t>
  </si>
  <si>
    <t>Проблемы, возникшие в ходе реализации мероприятия</t>
  </si>
  <si>
    <t>3</t>
  </si>
  <si>
    <t>08</t>
  </si>
  <si>
    <t>Срок выполнения фактический</t>
  </si>
  <si>
    <t>Форма 4. Отчет о выполнении сводных показателей муниципальных заданий на оказание муниципальных услуг (выполнение работ)</t>
  </si>
  <si>
    <t>Наименование муниципальной услуги (работы)</t>
  </si>
  <si>
    <t>Наименование показателя</t>
  </si>
  <si>
    <t>Единица измерения</t>
  </si>
  <si>
    <t>Факт по состоянию на конец отчетного периода</t>
  </si>
  <si>
    <t>% выполнения к плану на отчетный год</t>
  </si>
  <si>
    <t>% выполнения к плану на отчетный период</t>
  </si>
  <si>
    <t>Форма 5. Отчет о достигнутых значениях целевых показателей (индикаторов) муниципальной программы</t>
  </si>
  <si>
    <t>№ п/п</t>
  </si>
  <si>
    <t>Наименование целевого показателя (индикатора)</t>
  </si>
  <si>
    <t>Значения целевого показателя (индикатора)</t>
  </si>
  <si>
    <t>Абсолютное отклонение факта от плана</t>
  </si>
  <si>
    <t>Относительное отклонение факта от плана, %</t>
  </si>
  <si>
    <t>Темп роста к уровню прошлого года, %</t>
  </si>
  <si>
    <t>Обоснование отклонений значений целевого показателя (индикатора) на конец отчетного периода</t>
  </si>
  <si>
    <t>факт на начало отчетного периода (за прошлый год)</t>
  </si>
  <si>
    <t>план на конец отчетного (текущего) года</t>
  </si>
  <si>
    <t>факт на конец отчетного периода</t>
  </si>
  <si>
    <t>Форма 6. Сведения о внесенных за отчетный период изменениях в муниципальную программу</t>
  </si>
  <si>
    <t>Вид правового акта</t>
  </si>
  <si>
    <t>Дата принятия</t>
  </si>
  <si>
    <t>Номер</t>
  </si>
  <si>
    <t>Суть изменений (краткое изложение)</t>
  </si>
  <si>
    <t>Муниципальная программа, подпрограмма</t>
  </si>
  <si>
    <t>Координатор</t>
  </si>
  <si>
    <t>Эффективность реализации муниципальной программы (подпрограммы)</t>
  </si>
  <si>
    <t>Степень достижения плановых значений целевых показателей (индикаторов)</t>
  </si>
  <si>
    <t>Степень реализации мероприятий</t>
  </si>
  <si>
    <t>Степень соответсвия запланированному уровню расходов</t>
  </si>
  <si>
    <t>Э мп</t>
  </si>
  <si>
    <t>СП мп</t>
  </si>
  <si>
    <t>СМ мп</t>
  </si>
  <si>
    <t>СР мп</t>
  </si>
  <si>
    <t>Э бс</t>
  </si>
  <si>
    <t>отдел ЖКХ</t>
  </si>
  <si>
    <t>0</t>
  </si>
  <si>
    <t>%</t>
  </si>
  <si>
    <t>ед.</t>
  </si>
  <si>
    <t>Содержание и развитие жилищного хозяйства</t>
  </si>
  <si>
    <t>Содержание и развитие коммунальной инфраструктуры</t>
  </si>
  <si>
    <t>Организация подготовки объектов района к осенне-зимнему периоду</t>
  </si>
  <si>
    <t xml:space="preserve"> 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домами.</t>
  </si>
  <si>
    <t xml:space="preserve">Доля многоквартирных домов, расположенных на земельных участках, в отношении которых осуществлен государственный кадастровый учет, </t>
  </si>
  <si>
    <t>Доля многоквартирных домов, в которых собственники помещений самостоятельно в установленные сроки выбрали и реализуют один из способов формирования фонда капитального ремонта, в общем числе многоквартирных домов, в которых собственники помещений должны выбрать способ формирования фонда капитального ремонта.</t>
  </si>
  <si>
    <t>Количество капитально отремонтированных многоквартирных домов.</t>
  </si>
  <si>
    <t>Площадь жилых помещений в домах, расселенных в связи с признанием их в установленном порядке аварийными.</t>
  </si>
  <si>
    <t>кв.м.</t>
  </si>
  <si>
    <t>Износ тепловых сетей отопления.</t>
  </si>
  <si>
    <t>Количество инцидентов на системах теплоснабжения.</t>
  </si>
  <si>
    <t>Количество инцидентов на системах электроснабжения.</t>
  </si>
  <si>
    <t>Износ сетей холодного водоснабжения.</t>
  </si>
  <si>
    <t>Количество инцидентов на системах холодного водоснабжения.</t>
  </si>
  <si>
    <t>Износ сетей горячего водоснабжения.</t>
  </si>
  <si>
    <t>Количество инцидентов на системах горячего водоснабжения.</t>
  </si>
  <si>
    <t>Износ сетей водоотведения (канализации).</t>
  </si>
  <si>
    <t>отдел ЖКХ
 отдел собственности</t>
  </si>
  <si>
    <t>Эффектовность МП</t>
  </si>
  <si>
    <t>Территориальное развитие (градостроительство и землеустройство)</t>
  </si>
  <si>
    <t>Развитие транспортной системы (организация транспортного обслуживания населения, развитие дорожного хозяйства)</t>
  </si>
  <si>
    <t>5</t>
  </si>
  <si>
    <t>Подготовка и утверждение документации по планировке территорий (проектов планировки, проектов межевания территории)</t>
  </si>
  <si>
    <t>утверждение документации по планировке территорий (проектов планировки, проектов межевания территории)</t>
  </si>
  <si>
    <t>Оказание муниципальной услуги по заявлениям юридических и физических лиц</t>
  </si>
  <si>
    <t>04</t>
  </si>
  <si>
    <t>Оказание муниципальной услуги «Выдача разрешений на установку и эксплуатацию рекламных конструкций на территории муниципального образования»</t>
  </si>
  <si>
    <t>07</t>
  </si>
  <si>
    <t>4</t>
  </si>
  <si>
    <t>Наличие утвержденной схемы территориального планирования района</t>
  </si>
  <si>
    <t>да</t>
  </si>
  <si>
    <t>Общая площадь жилых помещений, приходящаяся в среднем на одного жителя, всего</t>
  </si>
  <si>
    <t>кв. м</t>
  </si>
  <si>
    <t>Общая площадь жилых помещений, приходящаяся в среднем на одного жителя, введенная в действие за отчетный год</t>
  </si>
  <si>
    <t>Объем ввода жилья в эксплуатацию, общей площади жилья</t>
  </si>
  <si>
    <t xml:space="preserve">кв. м </t>
  </si>
  <si>
    <t>Площадь земельных участков, предоставленных для строительства в расчете на 10 тыс. человек населения</t>
  </si>
  <si>
    <t>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</si>
  <si>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</si>
  <si>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объектов жилищного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в течение 3 лет</t>
  </si>
  <si>
    <t>Площадь земельных участков, предоставленных для объектов капитального строительства (за исключением объектов жилищного строительства),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в течение 5 лет</t>
  </si>
  <si>
    <t>Объем не завершенного в установленные сроки строительства, осуществляемого за счет средств бюджета района</t>
  </si>
  <si>
    <t>млн. руб.</t>
  </si>
  <si>
    <t>Ед.</t>
  </si>
  <si>
    <t>Доля очишенных от мусора территорий (в том числе закрепленных и прилегающих) в период проведения весеннего и осеннего месячника по санитарной очистке территорий района, от общей площади района.</t>
  </si>
  <si>
    <t>процент</t>
  </si>
  <si>
    <t>Количество обоснованных жалоб населения охраны окружающей среды.</t>
  </si>
  <si>
    <t>Количество обученных специалистов по охране окружающей среды.</t>
  </si>
  <si>
    <t>человек</t>
  </si>
  <si>
    <t>8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</si>
  <si>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района, в общей численности населения муниципального района.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</si>
  <si>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значения.</t>
  </si>
  <si>
    <t>Ввод в эксплуатацию автомобильных дорог общего пользования местного значения.</t>
  </si>
  <si>
    <t>км</t>
  </si>
  <si>
    <t>Капитальный ремонт и ремонт автомобильных дорог общего пользования местного значения.</t>
  </si>
  <si>
    <t>Охрана окружающей среды</t>
  </si>
  <si>
    <t>6</t>
  </si>
  <si>
    <t>09</t>
  </si>
  <si>
    <t>Мероприятия
 по созданию инфраструктуры мобильной (сотовой) связи</t>
  </si>
  <si>
    <t>прроведение работ по капитальному ремонту коммуникаций</t>
  </si>
  <si>
    <t>улучшилось качество проведения подготовительных работ</t>
  </si>
  <si>
    <t xml:space="preserve">ед. </t>
  </si>
  <si>
    <t>1</t>
  </si>
  <si>
    <t>Количество и площадь благоустроенных дворовых территорий</t>
  </si>
  <si>
    <t xml:space="preserve">Ед.,
 </t>
  </si>
  <si>
    <t>Объём средств на реализацию программы</t>
  </si>
  <si>
    <t>руб.</t>
  </si>
  <si>
    <t>Ответствен-ный исполнитель</t>
  </si>
  <si>
    <t xml:space="preserve">Ликвидация неиспользуемых скотомогильников (биотермических ям) на территории Сарапульского района </t>
  </si>
  <si>
    <t>отдел архитектуры и градостроительства</t>
  </si>
  <si>
    <t>10</t>
  </si>
  <si>
    <t>Обеспечение (актуализация документами территориального планирования и градостроительного зонирования, документацией по планировке территорий муниципальных поселений Сарапульского района</t>
  </si>
  <si>
    <t>отдел архитектуры и градостроительства, муниципальные образования-поселения</t>
  </si>
  <si>
    <t xml:space="preserve">отдел архитектуры и градостроительства
</t>
  </si>
  <si>
    <t>Разработка проектно-сметной документации, строительство объектов тепло-, водо-, газо- и электроснабжения</t>
  </si>
  <si>
    <t>Отдел 
жилищно-коммунального хозяйства</t>
  </si>
  <si>
    <t>Отдел ЖКХ</t>
  </si>
  <si>
    <t>2015-2024гг.</t>
  </si>
  <si>
    <r>
      <t xml:space="preserve">Удельный вес проб воды, отбор которых произведен из водопроводной сети и которые </t>
    </r>
    <r>
      <rPr>
        <b/>
        <sz val="8"/>
        <color theme="1"/>
        <rFont val="Times New Roman"/>
        <family val="1"/>
        <charset val="204"/>
      </rPr>
      <t xml:space="preserve">отвечают </t>
    </r>
    <r>
      <rPr>
        <sz val="8"/>
        <color theme="1"/>
        <rFont val="Times New Roman"/>
        <family val="1"/>
        <charset val="204"/>
      </rPr>
      <t xml:space="preserve">гигиеническим нормативам по санитарно-химическим показателям. </t>
    </r>
  </si>
  <si>
    <r>
      <t xml:space="preserve">Доля домов, в которых летнее отключение горячей воды по факту </t>
    </r>
    <r>
      <rPr>
        <b/>
        <sz val="8"/>
        <color theme="1"/>
        <rFont val="Times New Roman"/>
        <family val="1"/>
        <charset val="204"/>
      </rPr>
      <t>не превышает</t>
    </r>
    <r>
      <rPr>
        <sz val="8"/>
        <color theme="1"/>
        <rFont val="Times New Roman"/>
        <family val="1"/>
        <charset val="204"/>
      </rPr>
      <t xml:space="preserve"> установленный нормативных срок для выполнения профилактических работ.</t>
    </r>
  </si>
  <si>
    <t>Количество установленных водозаборных устройств (для целей пожаротушения) на сети водоснабжения</t>
  </si>
  <si>
    <t>Количество разработанной проектно-сметной документации</t>
  </si>
  <si>
    <t>Количество построенных объектов тепло-, водо-, газо- и электроснабжения</t>
  </si>
  <si>
    <t>единиц</t>
  </si>
  <si>
    <t>шт.</t>
  </si>
  <si>
    <t>все взятые пробы отвечают действующему СанПин</t>
  </si>
  <si>
    <t>7</t>
  </si>
  <si>
    <t xml:space="preserve">Муниципальное хозяйство 
</t>
  </si>
  <si>
    <t xml:space="preserve">Муниципальное хозяйство </t>
  </si>
  <si>
    <t>Благоустройство</t>
  </si>
  <si>
    <t>Благоустройство в населенных пунктах</t>
  </si>
  <si>
    <t>Софинансирование проектов развития общественной инфраструктуры основанных на местной инициативе</t>
  </si>
  <si>
    <t>Отдел сельского хозяйства</t>
  </si>
  <si>
    <t>отдел ЖКХ,      отдел собственности</t>
  </si>
  <si>
    <t>2015-2024</t>
  </si>
  <si>
    <t>Обеспечение мероприятий по ремонту муниципального жилищного фонда</t>
  </si>
  <si>
    <t>Обеспечение мероприятий в области жилищного хозяйства</t>
  </si>
  <si>
    <t>отдел собственности</t>
  </si>
  <si>
    <t xml:space="preserve">
 ОКС Администрации Сарапульского района</t>
  </si>
  <si>
    <t>Ликвидация несанкционированных свалок на террритории Сарапульского района</t>
  </si>
  <si>
    <t>Развитие траспортной системы ( организация транспортного обслуживания населения, развитие дорожного хозяйства)</t>
  </si>
  <si>
    <t>Формирование современной городской среды на территори Сарапульского района</t>
  </si>
  <si>
    <t xml:space="preserve">Благоустройство </t>
  </si>
  <si>
    <t>Управление по работе с территориями , отдел сельского хозяйства</t>
  </si>
  <si>
    <t xml:space="preserve">Реализация мер по борьбе с Борщевиком на территории Сарапульского района </t>
  </si>
  <si>
    <t>Мероприятия на организацию проведения 28 республиканских сельских спортивных игр</t>
  </si>
  <si>
    <t>Управление по работе с территориями , отдел сельского хозяйства, отдел культуры</t>
  </si>
  <si>
    <t>проведение работ по капитальному ремонту коммуникаций</t>
  </si>
  <si>
    <t xml:space="preserve">Охрана окружающей среды </t>
  </si>
  <si>
    <t xml:space="preserve">заместитель главы Администрации по ЖКХ, строительству, промышленности, транспорту  и связи </t>
  </si>
  <si>
    <t xml:space="preserve">Отдел сельского хозяйтсва </t>
  </si>
  <si>
    <t>Своевременно подготовлены все обьекты к осенне-зимнему периоду, что позволило снизить количество аварийных ситуаций</t>
  </si>
  <si>
    <t xml:space="preserve"> Отдел сельского хозяйства</t>
  </si>
  <si>
    <t>Доля многоквартирных домов, в которых установлены коллективные (общедомовые) приборы учета потребления горячей и холодной воды, в общем количестве многоквартирных домов, расположенных на территории муниципального образования «Муниципальный округ Сарапульский район».</t>
  </si>
  <si>
    <t>вновь образованные несанкционированные свалки ликвидируются</t>
  </si>
  <si>
    <t>большое внимание уделяется  благоустройству территорий</t>
  </si>
  <si>
    <t xml:space="preserve">Формирование  современной городской среды </t>
  </si>
  <si>
    <t>Эффективность использования средств бюджета муниципального образования "Муниципальный округ Сарапульский район"</t>
  </si>
  <si>
    <t xml:space="preserve">Охрана окружающей среды муниципального образования «Муниципальный округ Сарапульский район» </t>
  </si>
  <si>
    <t>к плану на отчетный период**</t>
  </si>
  <si>
    <t>обращений не поступало</t>
  </si>
  <si>
    <t>мероприятия не планировались</t>
  </si>
  <si>
    <t>разработана отдельная программа</t>
  </si>
  <si>
    <t xml:space="preserve">отдел сельского хозяйства                         отдел земельных отношений          </t>
  </si>
  <si>
    <t>Оказание муницпальной услуги по заявлениям юридических и физических лиц</t>
  </si>
  <si>
    <t>Оказание муницпальной услуги "Выдача разрешений на ввод в эксплуатацию обьектов капитального строительства  на территории Сарапульского района"</t>
  </si>
  <si>
    <t>проведены мероприятия по ремонту муниципального жилищного фонда</t>
  </si>
  <si>
    <t xml:space="preserve">
 Создание  инфраструктуры мобильной (сотовой) связи</t>
  </si>
  <si>
    <t xml:space="preserve">принятие к учету ранее построенных жилых домов, догазификация </t>
  </si>
  <si>
    <t>Доля многоквартирных домов, в которых установлены коллективные (общедомовые) приборы учета потребления электроэнергии, в общем количестве многоквартирных домов, расположенных на территории муниципального образования «Муниципальный округ Сарапульский район».</t>
  </si>
  <si>
    <t>Доля многоквартирных домов, в которых установлены коллективные (общедомовые) приборы учета потребления тепловой энергии, в общем количестве многоквартирных домов, расположенных на территории муниципального образования «Муниципальный округ Сарапульский район», в которых осуществляется централизованное теплоснабжение.</t>
  </si>
  <si>
    <t>за 2023 год</t>
  </si>
  <si>
    <t>Форма 1. Отчет об использовании бюджетных ассигнований бюджета муниципального образования "Муниципальный округ Сарапульский район Удмуртской Республики" на реализацию муниципальной программы</t>
  </si>
  <si>
    <t>Форма 2. Отчет о расходах на реализацию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</si>
  <si>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</si>
  <si>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</si>
  <si>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Отношение фактических расходов к оценке расходов, %</t>
  </si>
  <si>
    <t>Оценка расходов согласно муниципальной программе</t>
  </si>
  <si>
    <t>Фактические расходы</t>
  </si>
  <si>
    <t>бюджет Сарапульского района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</si>
  <si>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</si>
  <si>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</si>
  <si>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</si>
  <si>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Оценка расходов,тыс. руб.</t>
  </si>
  <si>
    <t>«Муниципальное хозяйство»</t>
  </si>
  <si>
    <t>собственные средства бюджета Сарапульского района</t>
  </si>
  <si>
    <t>иные источники</t>
  </si>
  <si>
    <t>«Территориальное развитие (градостроительство и земле-устройство)»</t>
  </si>
  <si>
    <t>"Содержание и развитие жилищного хозяйства"</t>
  </si>
  <si>
    <t>"Содержание и  развитие  коммунальной инфраструктура"</t>
  </si>
  <si>
    <t>бюджет муниципального района</t>
  </si>
  <si>
    <t xml:space="preserve">Формирование современной городской среды на территории Сарапульского района </t>
  </si>
  <si>
    <t>В рамках программы муниципальные услуги муниципальными учреждениями не оказываются</t>
  </si>
  <si>
    <t>управление по работе с территориями Сарапульского района</t>
  </si>
  <si>
    <t>Форма 7. Результаты оценки эффективности муниципальной программы за  2023 год</t>
  </si>
  <si>
    <t>Постановление Администрации муниципального образования «Сарапульский район»</t>
  </si>
  <si>
    <t>Постановление Администрации муниципального образования «Муниципальный округ Сарапульский район Удмуртской Республики»</t>
  </si>
  <si>
    <t>"О внесении изменений в муниципальную программу "Муниципальное хозяйство в Сарапульском районе на 2015-2020 годы"</t>
  </si>
  <si>
    <t>О внесении изменений в Муниципальную программу «Муниципальное хозяйство в Сарапульском районе на 2015-2020 годы»</t>
  </si>
  <si>
    <t xml:space="preserve">"О внесении изменений в Муниципальную программу "Муниципальное хозяйство в Сарапульском районе на 2015 - 2020 годы" </t>
  </si>
  <si>
    <t>"О внесении изменений в Муниципальную программу «Муниципальное хозяйство в Сарапульском районе на 2015-2020 годы»</t>
  </si>
  <si>
    <t>«О внесении изменений в муниципальную программу «Муниципальное хозяйство муниципального образования «Сарапульский район»»</t>
  </si>
  <si>
    <t>«О внесении изменений в муниципальную программу «Муниципальное хозяйство муниципального образования «Сарапульский район»»</t>
  </si>
  <si>
    <t>«О внесении изменений в муниципальную программу «Муниципальное хозяйство»</t>
  </si>
  <si>
    <t>"О внесении изменений в муниципальную программу «Муниципальное хозяйство»</t>
  </si>
  <si>
    <t>"О внесении изменений в муниципальную программу «Муниципальное хозяйство муниципального образования «Сарапульский район»</t>
  </si>
  <si>
    <t>"О внесении изменений в муниципальную программу «Муниципальное хозяйство в Сарапульском районе на 2015-2021 годы»</t>
  </si>
  <si>
    <t>"О внесении изменений в муниципальную программу «Муниципальное хозяйство муниципального образования «Сарапульский район» на 2015-2020годы»</t>
  </si>
  <si>
    <t>"Об утверждении в новой редакции подпрограммы «Охрана окружающей среды муниципального образования «Сарапульский район» на 2015 — 2020 годы» муниципальной программы «Муниципальное хозяйство Сарапуль-ского района на 2015-2020 годы»</t>
  </si>
  <si>
    <t xml:space="preserve">Отдел дорожной деятельности </t>
  </si>
  <si>
    <t>Отдел дорожной деятельности. Администрация Сарапульского района, МКУ «ОКС Сарапульского района»</t>
  </si>
  <si>
    <t>Наименование муниципальной программы, подпрограммы, основного мероприятия, мероприятия</t>
  </si>
  <si>
    <t>Муниципальное хозяйство</t>
  </si>
  <si>
    <t>Администрация Сарапульского района, Управление по работе с территориями</t>
  </si>
  <si>
    <t>Отдел архитектуры и градостроительства</t>
  </si>
  <si>
    <t>Выдача разрешений на установку и эксплуатацию рекламных конструкций на территории муниципального образования</t>
  </si>
  <si>
    <t>Реализация мероприятий по проектированию, закупке и строительству инфраструктуры мобильной (сотовой) связи</t>
  </si>
  <si>
    <t>Обеспечение (актуализация) документами территориального планирования и градостроительного зонирования, документацией по планировке территорий населенных пунктов Сарапульского района</t>
  </si>
  <si>
    <t>Отдел ЖКХ, отдел собственности</t>
  </si>
  <si>
    <t>243, 243</t>
  </si>
  <si>
    <t>243, 244</t>
  </si>
  <si>
    <t xml:space="preserve">   Обеспечение мероприятий по переселению граждан из аварийного жилищного фонда с учётом необходимости развития малоэтажного жилищного строительства </t>
  </si>
  <si>
    <t>Отдел собственности</t>
  </si>
  <si>
    <t>243,244,247</t>
  </si>
  <si>
    <t>636
628</t>
  </si>
  <si>
    <t>Мероприятия в области поддержки и развития коммунального хозяйства (в рамках мер поддержки, направленных на устранение последствий коронавирусной инфекции</t>
  </si>
  <si>
    <t>Установка водозаборных устройств на водонапорные башни</t>
  </si>
  <si>
    <t>636 
628</t>
  </si>
  <si>
    <t>244, 414</t>
  </si>
  <si>
    <t>Разработка проектно-сметной документации, строительство объектов тепло-, водо-, газо- и электроснабжения и водоотведения</t>
  </si>
  <si>
    <t>ОКС Администрации Сарапульского района</t>
  </si>
  <si>
    <t>08313R576A</t>
  </si>
  <si>
    <t>Ликвидация неиспользуемых скотомогильников (биотермических ям) на территории Сарапульского района</t>
  </si>
  <si>
    <t>Ликвидация несанкционированных свалок на территории Сарапульского района</t>
  </si>
  <si>
    <t xml:space="preserve">Отдел сельского хозяйства, отдел земельных отношений, </t>
  </si>
  <si>
    <t>Капитальный ремонт гидротехнических сооружений</t>
  </si>
  <si>
    <t>МКУ ОКС Администрации Сарапульского района</t>
  </si>
  <si>
    <t>08405L0162</t>
  </si>
  <si>
    <t>Создание мест (площадок) накопления твердых коммунальных отходов для размещения контейнеров бункеров</t>
  </si>
  <si>
    <t>Отдел сельского хозяйства, отдел земельных отношений, Управление по работе с территориями Сарапульского района</t>
  </si>
  <si>
    <t>0856251, 0856252, 0856253, 0850138, 0850465, 0856290. 0850262510, 0850362900</t>
  </si>
  <si>
    <t>244, 540, 611, 810</t>
  </si>
  <si>
    <t>Администрация Сарапульского района, МКУ «ОКС Сарапульского района»</t>
  </si>
  <si>
    <t>Развитие сети автомобильных дорог местного значения</t>
  </si>
  <si>
    <t>244, 540, 611,</t>
  </si>
  <si>
    <t>08501L0188</t>
  </si>
  <si>
    <t>МКУ «ОКС Сарапульского района»</t>
  </si>
  <si>
    <t>Содержание автомобильных дорог и приобретение дорожной техники</t>
  </si>
  <si>
    <t>Отдел дорожной деятельности</t>
  </si>
  <si>
    <t>0856251, 0856252, 0856253, 0850138,</t>
  </si>
  <si>
    <t>244, 540,</t>
  </si>
  <si>
    <t>0850262530, 0850201380,</t>
  </si>
  <si>
    <t>Обеспечение деятельности МКУ «ОКС Сарапульского района»</t>
  </si>
  <si>
    <t>Транспортное обслуживание населения</t>
  </si>
  <si>
    <t xml:space="preserve">Отдел эконо  мики </t>
  </si>
  <si>
    <t>Формирование современной городской среды на территории Сарапульского района</t>
  </si>
  <si>
    <t>Реализация мероприятий в сфере формирования комфортной городской среды</t>
  </si>
  <si>
    <t>08601L5552</t>
  </si>
  <si>
    <t>F2</t>
  </si>
  <si>
    <t>федеральный проект "Формирования современной городской среды"</t>
  </si>
  <si>
    <t>086F25550</t>
  </si>
  <si>
    <t>Управление по работе с территориями Сарапульского района,</t>
  </si>
  <si>
    <t>639
636</t>
  </si>
  <si>
    <t>636
639</t>
  </si>
  <si>
    <t>08701S8225
08701S8229
08701S881В
08701S881Д</t>
  </si>
  <si>
    <t>08701S822Д</t>
  </si>
  <si>
    <t>08701S822Л</t>
  </si>
  <si>
    <t>08701S881Б</t>
  </si>
  <si>
    <t>08701S8813</t>
  </si>
  <si>
    <t>08701S8814</t>
  </si>
  <si>
    <t>08701S881B</t>
  </si>
  <si>
    <t>08701S881Г</t>
  </si>
  <si>
    <t>08701S881Д</t>
  </si>
  <si>
    <t>08701S881K</t>
  </si>
  <si>
    <t>08701S881Л</t>
  </si>
  <si>
    <t xml:space="preserve">Реализация мер по борьбе с борщевиком Сосновского на территории Сарапульского района </t>
  </si>
  <si>
    <t xml:space="preserve">Отдел сельского хозяйства, Управление по работе с территориями Сарапульского района  </t>
  </si>
  <si>
    <t>Уличное освещение, создание мест (площадок) накопления твердых коммунальных отходов</t>
  </si>
  <si>
    <t>Управление по работе с территориями Сарапульского района, Отдел сельского хозяйства</t>
  </si>
  <si>
    <t>Создание мест (площадок) накопления твердых коммунальных отходов и прочие мероприятия по благоустройству населенных пунктов</t>
  </si>
  <si>
    <t>Управление по работе с территориями Сарапульского района, Отдел жилищно-коммунального хозяйства</t>
  </si>
  <si>
    <t>Мероприятия на организацию проведения 28 Республиканских сельских спортивных игр</t>
  </si>
  <si>
    <t xml:space="preserve">Отдел сельского хозяйства, Управление культуры, спорта и молодежной политики </t>
  </si>
  <si>
    <t>Расходы на организацию и проведение мероприятий посвященных 100 летию Сарапульского района</t>
  </si>
  <si>
    <t>Управление по работе с территориями Сарапульского района</t>
  </si>
  <si>
    <t>Реализация проектов инициативного бюджетирования и решение вопросов местного значения, осуществляемое с участием средств самообложения граждан в муниципальном образовании УР</t>
  </si>
  <si>
    <t>05
05</t>
  </si>
  <si>
    <t>02
03</t>
  </si>
  <si>
    <t>0870108814
087010881Д
087010881В
087010822Д
087010822Л
0870108225
0870108229
087010881Б</t>
  </si>
  <si>
    <t>Расходы за счет добровольных пожертвований физических лиц-населения (жителей)на реализацию проекта развития общественной инфраструктуры, основанного на местной инициативе</t>
  </si>
  <si>
    <t>03
02</t>
  </si>
  <si>
    <t>0870160513
087016051С
0870160519
0870160510</t>
  </si>
  <si>
    <t>087016051В</t>
  </si>
  <si>
    <t>087016051Г</t>
  </si>
  <si>
    <t>087016051Д</t>
  </si>
  <si>
    <t>087016051К</t>
  </si>
  <si>
    <t>087016051Л</t>
  </si>
  <si>
    <t>087016051Б</t>
  </si>
  <si>
    <t>Расходы за счет добровольных пожертвований юридических лиц- (индивидуальных предпринимателей)крестьянских(фермерских)хозяйств на реализацию проекта развития общественной инфраструктуры, основанного на местной инициативе</t>
  </si>
  <si>
    <t>0870160523
087016052С
087016052О
087016029</t>
  </si>
  <si>
    <t>087016052В</t>
  </si>
  <si>
    <t>087016052Г</t>
  </si>
  <si>
    <t>087016052Д</t>
  </si>
  <si>
    <t>087016052К</t>
  </si>
  <si>
    <t>087016052Л</t>
  </si>
  <si>
    <t>087016052Б</t>
  </si>
  <si>
    <t>Расходы бюджета муниципального образования "Муниципальный округ Сарапульский район Удмуртской Республики", тыс.руб.</t>
  </si>
  <si>
    <t>Доля организаций коммунального комплекса, осуществляющих производство товаров, оказание услуг по водо-, 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МО «МО Сарапульский район УР».</t>
  </si>
  <si>
    <t>Уничтожение всех очагов произрастания борщевика Сосновского</t>
  </si>
  <si>
    <t>Количество контейнерных площадок планируемых к строительству и ремонту</t>
  </si>
  <si>
    <t xml:space="preserve">Количество освещенных населенных пунктов </t>
  </si>
  <si>
    <t xml:space="preserve">Площадь благоустроенной территории с. Сигаево к  28 Республиканских зимних сельских спортивных игр </t>
  </si>
  <si>
    <t>строительство многоквартирного дома и индивидуальных жилых домов в отчетном году</t>
  </si>
  <si>
    <t>выполнены кап ремонт на мкд , определивших формирование фонда кап ремонта на специальных счетах</t>
  </si>
  <si>
    <t>Количество образованных в отчетном периоде несанкционированных свалок</t>
  </si>
  <si>
    <t>количество капитально отремонтированных гидротехнических сооружений</t>
  </si>
  <si>
    <t>количество созданных мест (площадок) накопления твердых коммунальных отходов для размещения контейнеров, бункеров</t>
  </si>
  <si>
    <t>Оказание муниципальной услуги «Выдача разрешений на строительство объектов капитального строительства на территории муниципального образования»</t>
  </si>
  <si>
    <t>Оказание муниципальной услуги «Прием документов, необходимых для согласования перепланировки и (или) переустройства жилого помещения, а также выдача соответствующих решений о согласовании или об отказе»</t>
  </si>
  <si>
    <t>Оказание муниципальной услуги «Признание помещения жилым помещением, жилого помещения пригодным (непригодным) для проживания и многоквартирного дома аварийным и подлежащим сносу или реконструкции»</t>
  </si>
  <si>
    <t>Оказание муниципальной услуги «Прием документов, необходимых для согласования перевода жилого помещения в нежилое или нежилого помещения в жилое, а также выдача соответствующих решений о переводе или об отказе в переводе»</t>
  </si>
  <si>
    <t>Разработка генеральных планов муниципальных образований –поселений, а также внесение изменений в них</t>
  </si>
  <si>
    <t>Подготовка проектов внесения изменений в правила землепользования и застройки муниципальных образований-поселений</t>
  </si>
  <si>
    <t>Отдел жилищно-коммунального хозяйства</t>
  </si>
  <si>
    <t>02 </t>
  </si>
  <si>
    <t>Согласование переустройства и (или) перепланировки жилого помещения</t>
  </si>
  <si>
    <t> 17</t>
  </si>
  <si>
    <t>Предоставление информации о порядке предоставления жилищно-коммунальных услуг населению</t>
  </si>
  <si>
    <t> 18</t>
  </si>
  <si>
    <t>Информирование населения по вопросам жилищно-коммунального хозяйства</t>
  </si>
  <si>
    <t> 19</t>
  </si>
  <si>
    <t>Реализация комплекса мер, направленных на подготовку жилищного хозяйства к отопительному периоду</t>
  </si>
  <si>
    <t>Разработка, утверждение и реализация  плана мероприятий по подготовке объектов МО «Муниципальный округ Сарапульский район Удмуртской Республики»  к осенне-зимнему периоду</t>
  </si>
  <si>
    <t>Разработка программы комплексного развития системы коммунальной инфраструктуры МО «Муниципальный округ Сарапульский район Удмуртской Республики»</t>
  </si>
  <si>
    <t>Аппарат Главы муниципального образования, Совета депутатов и Администрации Сарапульского района</t>
  </si>
  <si>
    <t xml:space="preserve"> Организация и проведение мероприятий в области охраны окружающей среды</t>
  </si>
  <si>
    <t>Отдел сельского хозяйства, Управление по работе с территориями Сарапульского района, отдел ЖКХ</t>
  </si>
  <si>
    <t>Информирование и просвещение населения в сфере экологического состояния территорий района и благоустройства.</t>
  </si>
  <si>
    <t>2015-2028 гг.</t>
  </si>
  <si>
    <t>2018-2028 гг.</t>
  </si>
  <si>
    <t>Оказание муниципальной услуги по заявлениям физических лиц</t>
  </si>
  <si>
    <t xml:space="preserve">Информирование населения по вопросам жилищно-коммунального хозяйства </t>
  </si>
  <si>
    <t>Реализация мер, предусмотренных планом мероприятий по подготовке жилищно-коммунального хозяйства к осенне-зимнему периоду</t>
  </si>
  <si>
    <t>План мероприятий, утвержденный постановлением Администрации Сарапульского района</t>
  </si>
  <si>
    <t>Утвержденная правовым актом программа комплексного развития системы коммунальной инфраструктуры МО «Муниципальный округ Сарапульский район Удмуртской Республики»</t>
  </si>
  <si>
    <t>Своевременность заправки водой пожарных машин, вследствие чего снижение гибели и травмирования людей на пожарах, уменьшение материального ущерба причиненного пожарами</t>
  </si>
  <si>
    <t>Подготовка статей для СМИ, работа с учащимися образовательных учреждений.</t>
  </si>
  <si>
    <t>06</t>
  </si>
  <si>
    <t>11</t>
  </si>
  <si>
    <t>Обеспечение устойчивого развития территориии муниципального образования "Муниципальный округ Сарапульский район Удмуртской Республики"</t>
  </si>
  <si>
    <t>12</t>
  </si>
  <si>
    <t>Отдел сельского хозяйства, Управление по работе с территориями Сарапульского района</t>
  </si>
  <si>
    <t xml:space="preserve">Благоустройство в населенных пунктах </t>
  </si>
  <si>
    <t>Меропиятия по реализации проектов развития общественной инфраструктуры основанных на местных инициативах</t>
  </si>
  <si>
    <t>Организация уличного освещения в населенных пунктах Сарапульского райна</t>
  </si>
  <si>
    <t xml:space="preserve">Обустройство контейнерных площадок для сбора твердых коммунальных отходов </t>
  </si>
  <si>
    <t>утвержден проект планировки территории д. Мыльники</t>
  </si>
  <si>
    <t>15 разрешений</t>
  </si>
  <si>
    <t>Оказание муниципальной услуги «Подготовка и выдача градостроительных планов"</t>
  </si>
  <si>
    <t>4 решения</t>
  </si>
  <si>
    <t>6 обращений</t>
  </si>
  <si>
    <t>меропиятия не планировались</t>
  </si>
  <si>
    <t>внесение изменений в правила земплепользования и застройки МО "Усть-Сарапульское"</t>
  </si>
  <si>
    <t>9 обращений</t>
  </si>
  <si>
    <t>113 градостроительный план земельного участка</t>
  </si>
  <si>
    <t>Принятие решения о формировании фонда капитального ремонта в отношении многоквартирного дома на счете регионального оператора в случае, если собственники помещений в многоквартирном доме в установленный срок не выбрали способ формирования фонда капитального ремонта или выбранный ими способ не был реализован</t>
  </si>
  <si>
    <t>Отдел жилищно-коммунального хозяйства, отдел собствненности</t>
  </si>
  <si>
    <t>Принятие решения о формировании фонда капитального ремонта в отношении многоквартирного дома на счете регионального оператора</t>
  </si>
  <si>
    <t>1 постановление (от 22.12.2023 № 1933 O формировании фонда капитального ремонта многоквартирного дома, расположенного по адресу: УР, Сарапульский район с. Сигаево ул. Советская 71 а</t>
  </si>
  <si>
    <t>выполнен капитальный ремонт кровли помещения, находящегося в муниципальной собственности, расположенного по адресу: с. Сигаево ул. Лермонтова 19</t>
  </si>
  <si>
    <t>67 обращений</t>
  </si>
  <si>
    <t>74 сообщения по отрасли ЖКХ рпубликовано в аккаунте Администрация Сарапульского района</t>
  </si>
  <si>
    <t>все рсо района работают в рамках утвержденных планова и графиков проведения подготовительных мероприятий к отопительному периоду</t>
  </si>
  <si>
    <t>5 штук:Смолино, Дулесово Уральский - 2 шт, Юриха</t>
  </si>
  <si>
    <t xml:space="preserve">строительство очистных сооружений сетей канализации в с. Уральский, реконструкция очистных сооружений и сетей канализации в с. Северный, строительство газопроводов в с. Выезд, д. Рябиновка, д. Смолино, д. Елькино, с. Первомайский, д. Нижний Бугрыш, капитальный ремонт Соколовской школы, капитальный ремонт сетей газоснабжения, погашение кредиторской задолженности по объектам  разработка проектно-сметной документации по очистным сооружениям с. Северный и Уральский, строительство Нечкинского дома культуры и строительство школы в с. Сигаево. </t>
  </si>
  <si>
    <t>планировались мероприятие по ликвидации несанкционированных свалок на территории д. Усть Сарапулка, Кигбаево, Уральский, договор расторгнут в связи с небюлагоприятными погодными условиями</t>
  </si>
  <si>
    <t>Проекты по Инициативному бюджетированию и Самообложению</t>
  </si>
  <si>
    <t>Мероприятия по борьбе очагов заражения борщевиком Сосновского проведены</t>
  </si>
  <si>
    <t>не запланированы</t>
  </si>
  <si>
    <t>обработано в с. Мостовое, д. Юриха, с. Северный, с. Нечкино, с. Мазунино</t>
  </si>
  <si>
    <t>Уличное освещение организовано в населенных пунктах Сарапульского района</t>
  </si>
  <si>
    <t>Северный, ул. 8 Марта,6-1 шт; Смолино, пер Полевой -1 шт; Сигаево, ул. Советская, 57б- 1 шт. Змена ограждения:  Сигаево, ул. Тудовая, 1; Трудовая 5; Советская 102; Советская 104; Лермонтова 18; Лермонтова, 21</t>
  </si>
  <si>
    <t>озеленение сквера в с. Сигаево, содержание кладбищ на территории Сарапульского района, устройство контейнерных площадок в с. Сигаево, Северный и Смолино, уборку контейнерных площадок, окашивание от сорной растительности мест общего пользования, борьбу с борщевиком Сосновского на территории Сарапульского района в с. Мостовое и д. Юриха, уличное освещение и оплата за потребленную электроэнергию на уличное освещение, программу самообложение граждан в с. Октябрьский, с. Сигаево, с. Кигбаево, инициативное бюджетирование в с. Сигаево и с. Кигбаево</t>
  </si>
  <si>
    <t>Своевременная подготовка
 объектов к  осенне-зимнему периоду позволит снизить количество аварийных ситуаций на объектах коммунальной инфраструктуры района, позволит улучшить качество предоставляемых коммунальных услуг.</t>
  </si>
  <si>
    <t>МУП "ЖКС Сарапульского района"
ООО "Теплокомплекс" 
ООО "Теплоцентр"
ООО "Энергосфера"
ООО "Тарасовское"
ООО "Сервис" 
ООО "Ремонтно-домовой Сервис"
ООО "Электрические сети Удмуртии"
ООО МРСК Центра и Приволжья"
ОАО "Газпром Газораспределение - Ижевск"
МУП г. Сарапула "Сарапульский Водоканал"  
из 11 - 2 организации</t>
  </si>
  <si>
    <t>износ сетей</t>
  </si>
  <si>
    <t>износ сетей, погодные условия</t>
  </si>
  <si>
    <t xml:space="preserve">на 2023 год:Приобретение газовой горелки в котельную с. Сигаево, на приобретение газового котла в котельную д. Шадрино, приобретение материалов для капитального ремонта сетей теплоснабжения от тепловой камеры 5 до ТК 9 по ул. Лермонтова с. Сигаево и приобретение материалов для капитального ремонта сетей теплоснабжения в с Уральский, приобретение материалов для капитального ремонта участка теплотрассы от котельной до ул. Ленина д. 33 в с. Мостовое, приобретение техники и оборудования коммунального назначения по итогам республиканского конкурса по подготовке жилищно-коммунального хозяйства Удмуртской Республики к отопительному периоду 2022-2023 годов (муниципальное образование «Сарапульский район» - первое место), приобретение резервуара водонапорной башни в д. Дулесово, устройство пяти колодцев с противопожарным водозабором на магистральных водоводах,  капитальный ремонт системы теплоснабжения с. Сигаево ул. 40 лет Победы. А также на: разработку проектно-сметной документации по очистным сооружениям с. Северный и Уральский, строительство газопроводов в с. Выезд, д. Рябиновка, д. Смолино, д. Елькино, с. Первомайский, д. Нижний Бугрыш, капитальный ремонт Соколовской школы, капитальный ремонт сетей газоснабжения, погашение кредиторской задолженности по объектам  разработка проектно-сметной документации по очистным сооружениям с. Северный и Уральский, строительство Нечкинского дома культуры и строительство школы в с. Сигаево. </t>
  </si>
  <si>
    <t>количество ликвидированных неиспользованных скотомогильников (биотермических ям)</t>
  </si>
  <si>
    <t>количество ликвидированных несанкционированных свалок</t>
  </si>
  <si>
    <t>42</t>
  </si>
  <si>
    <t>СМ/СР</t>
  </si>
  <si>
    <t xml:space="preserve">дополнительно предоставленной субсидии из бюджета Удмуртской Республики на ликвидацию неиспользуемых скотомогильников (биотермических ям). в связи с небюлагоприятными погодными условиями работы по ликвидации скотомогильника не проводились </t>
  </si>
  <si>
    <t>высокая</t>
  </si>
  <si>
    <t>удовл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</si>
</sst>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"/>
    <numFmt numFmtId="165" formatCode="0.0"/>
    <numFmt numFmtId="166" formatCode="00"/>
    <numFmt numFmtId="167" formatCode="0000000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243F6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.5"/>
      <name val="Times New Roman"/>
      <family val="1"/>
      <charset val="204"/>
    </font>
    <font>
      <b/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</cellStyleXfs>
  <cellXfs count="2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5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/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wrapText="1"/>
    </xf>
    <xf numFmtId="0" fontId="0" fillId="0" borderId="0" xfId="0" applyBorder="1"/>
    <xf numFmtId="0" fontId="22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164" fontId="26" fillId="2" borderId="5" xfId="0" applyNumberFormat="1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7" fontId="16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2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166" fontId="1" fillId="0" borderId="0" xfId="0" applyNumberFormat="1" applyFont="1" applyAlignment="1">
      <alignment wrapText="1"/>
    </xf>
    <xf numFmtId="166" fontId="11" fillId="0" borderId="1" xfId="0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166" fontId="18" fillId="0" borderId="1" xfId="0" applyNumberFormat="1" applyFont="1" applyFill="1" applyBorder="1" applyAlignment="1">
      <alignment horizontal="center" vertical="center"/>
    </xf>
    <xf numFmtId="166" fontId="19" fillId="0" borderId="2" xfId="0" applyNumberFormat="1" applyFont="1" applyBorder="1" applyAlignment="1">
      <alignment wrapText="1"/>
    </xf>
    <xf numFmtId="166" fontId="19" fillId="2" borderId="6" xfId="0" applyNumberFormat="1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 wrapText="1"/>
    </xf>
    <xf numFmtId="166" fontId="19" fillId="0" borderId="1" xfId="1" applyNumberFormat="1" applyFont="1" applyFill="1" applyBorder="1" applyAlignment="1">
      <alignment horizontal="center" vertical="center" wrapText="1"/>
    </xf>
    <xf numFmtId="166" fontId="24" fillId="0" borderId="1" xfId="0" applyNumberFormat="1" applyFont="1" applyBorder="1"/>
    <xf numFmtId="166" fontId="24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49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0" fontId="27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right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right" vertical="center" wrapText="1"/>
    </xf>
    <xf numFmtId="0" fontId="18" fillId="3" borderId="1" xfId="1" applyFont="1" applyFill="1" applyBorder="1" applyAlignment="1">
      <alignment vertical="top" wrapText="1"/>
    </xf>
    <xf numFmtId="0" fontId="18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 wrapText="1"/>
    </xf>
    <xf numFmtId="2" fontId="18" fillId="3" borderId="1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24" fillId="3" borderId="1" xfId="0" applyFont="1" applyFill="1" applyBorder="1"/>
    <xf numFmtId="49" fontId="18" fillId="3" borderId="1" xfId="1" applyNumberFormat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vertical="top" wrapText="1"/>
    </xf>
    <xf numFmtId="0" fontId="19" fillId="3" borderId="1" xfId="0" applyFont="1" applyFill="1" applyBorder="1" applyAlignment="1"/>
    <xf numFmtId="0" fontId="18" fillId="3" borderId="1" xfId="1" applyFont="1" applyFill="1" applyBorder="1" applyAlignment="1">
      <alignment vertical="center"/>
    </xf>
    <xf numFmtId="49" fontId="18" fillId="3" borderId="1" xfId="1" applyNumberFormat="1" applyFont="1" applyFill="1" applyBorder="1" applyAlignment="1">
      <alignment vertical="center" wrapText="1"/>
    </xf>
    <xf numFmtId="0" fontId="18" fillId="3" borderId="1" xfId="1" applyFont="1" applyFill="1" applyBorder="1" applyAlignment="1">
      <alignment vertical="center" wrapText="1"/>
    </xf>
    <xf numFmtId="2" fontId="18" fillId="3" borderId="1" xfId="1" applyNumberFormat="1" applyFont="1" applyFill="1" applyBorder="1" applyAlignment="1">
      <alignment vertical="center" wrapText="1"/>
    </xf>
    <xf numFmtId="2" fontId="18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7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left" wrapText="1"/>
    </xf>
    <xf numFmtId="0" fontId="19" fillId="3" borderId="4" xfId="0" applyFont="1" applyFill="1" applyBorder="1" applyAlignment="1">
      <alignment horizontal="left" wrapText="1"/>
    </xf>
    <xf numFmtId="0" fontId="25" fillId="0" borderId="2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</cellXfs>
  <cellStyles count="5">
    <cellStyle name="Excel Built-in Normal" xfId="4"/>
    <cellStyle name="Гиперссылка" xfId="3" builtinId="8"/>
    <cellStyle name="Обычный" xfId="0" builtinId="0"/>
    <cellStyle name="Обычный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arapulrayon.udmurt.ru/zhkh/dfg/sreda17.pdf" TargetMode="External"/><Relationship Id="rId13" Type="http://schemas.openxmlformats.org/officeDocument/2006/relationships/hyperlink" Target="http://sarapulrayon.udmurt.ru/officials/692_2018.pdf" TargetMode="External"/><Relationship Id="rId3" Type="http://schemas.openxmlformats.org/officeDocument/2006/relationships/hyperlink" Target="http://www.sarapulrayon.ru/file/download/6304" TargetMode="External"/><Relationship Id="rId7" Type="http://schemas.openxmlformats.org/officeDocument/2006/relationships/hyperlink" Target="https://sarapulrayon.udmurt.ru/officials/texts/287_2017.pdf" TargetMode="External"/><Relationship Id="rId12" Type="http://schemas.openxmlformats.org/officeDocument/2006/relationships/hyperlink" Target="https://sarapulrayon.udmurt.ru/officials/464_2018.pdf" TargetMode="External"/><Relationship Id="rId2" Type="http://schemas.openxmlformats.org/officeDocument/2006/relationships/hyperlink" Target="file:///C:\Users\user\AppData\Local\user\Downloads\0150_2021.pdf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http://www.sarapulrayon.ru/dokumenty/normativnye-pravovye-akty/postanovlenie-administratsii-mo-sarapulskiy-rayon-o-vnesenii-izmeneniy-v-munitsipalnuyu-programmu-munitsipalnoe-khozyaystvo-munitsipalnogo-obrazovaniya-sarapulskiy-rayon-ot-2019-09-19-nomer-989-_46" TargetMode="External"/><Relationship Id="rId6" Type="http://schemas.openxmlformats.org/officeDocument/2006/relationships/hyperlink" Target="https://sarapulrayon.udmurt.ru/officials/texts/298_2016.pdf" TargetMode="External"/><Relationship Id="rId11" Type="http://schemas.openxmlformats.org/officeDocument/2006/relationships/hyperlink" Target="https://sarapulrayon.udmurt.ru/officials/195_2018..pdf" TargetMode="External"/><Relationship Id="rId5" Type="http://schemas.openxmlformats.org/officeDocument/2006/relationships/hyperlink" Target="http://sarapulrayon.ru/file/download/10222" TargetMode="External"/><Relationship Id="rId15" Type="http://schemas.openxmlformats.org/officeDocument/2006/relationships/hyperlink" Target="https://sarapulrayon.udmurt.ru/officials/0159_2019.pdf" TargetMode="External"/><Relationship Id="rId10" Type="http://schemas.openxmlformats.org/officeDocument/2006/relationships/hyperlink" Target="https://sarapulrayon.udmurt.ru/officials/texts/866_2017.pdf" TargetMode="External"/><Relationship Id="rId4" Type="http://schemas.openxmlformats.org/officeDocument/2006/relationships/hyperlink" Target="http://sarapulrayon.ru/file/download/8221" TargetMode="External"/><Relationship Id="rId9" Type="http://schemas.openxmlformats.org/officeDocument/2006/relationships/hyperlink" Target="https://sarapulrayon.udmurt.ru/officials/texts/872_2017.pdf" TargetMode="External"/><Relationship Id="rId14" Type="http://schemas.openxmlformats.org/officeDocument/2006/relationships/hyperlink" Target="https://sarapulrayon.udmurt.ru/officials/1062_201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80"/>
  <sheetViews>
    <sheetView topLeftCell="A13" zoomScaleNormal="100" workbookViewId="0">
      <selection activeCell="P12" sqref="P12:P13"/>
    </sheetView>
  </sheetViews>
  <sheetFormatPr defaultRowHeight="15" x14ac:dyDescent="0.25"/>
  <cols>
    <col min="1" max="1" width="4.7109375" customWidth="1"/>
    <col min="2" max="2" width="5.140625" customWidth="1"/>
    <col min="3" max="3" width="4.7109375" customWidth="1"/>
    <col min="4" max="4" width="5.5703125" customWidth="1"/>
    <col min="5" max="5" width="22.5703125" customWidth="1"/>
    <col min="6" max="6" width="15.7109375" customWidth="1"/>
    <col min="7" max="7" width="6.7109375" customWidth="1"/>
    <col min="8" max="9" width="6.28515625" customWidth="1"/>
    <col min="10" max="10" width="13" customWidth="1"/>
    <col min="11" max="11" width="6" customWidth="1"/>
    <col min="12" max="12" width="14.140625" customWidth="1"/>
    <col min="13" max="13" width="11.140625" customWidth="1"/>
    <col min="14" max="14" width="11.5703125" customWidth="1"/>
    <col min="15" max="15" width="10" customWidth="1"/>
    <col min="16" max="16" width="9.7109375" customWidth="1"/>
  </cols>
  <sheetData>
    <row r="1" spans="1:16" x14ac:dyDescent="0.2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x14ac:dyDescent="0.25">
      <c r="A2" s="186" t="s">
        <v>160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x14ac:dyDescent="0.25">
      <c r="A3" s="185" t="s">
        <v>204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1.15" customHeight="1" x14ac:dyDescent="0.25">
      <c r="A5" s="188" t="s">
        <v>205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4.75" customHeight="1" x14ac:dyDescent="0.25">
      <c r="A7" s="176" t="s">
        <v>23</v>
      </c>
      <c r="B7" s="176"/>
      <c r="C7" s="176"/>
      <c r="D7" s="176"/>
      <c r="E7" s="176" t="s">
        <v>244</v>
      </c>
      <c r="F7" s="176" t="s">
        <v>5</v>
      </c>
      <c r="G7" s="176" t="s">
        <v>6</v>
      </c>
      <c r="H7" s="176"/>
      <c r="I7" s="176"/>
      <c r="J7" s="176"/>
      <c r="K7" s="176"/>
      <c r="L7" s="173" t="s">
        <v>339</v>
      </c>
      <c r="M7" s="174"/>
      <c r="N7" s="175"/>
      <c r="O7" s="173" t="s">
        <v>15</v>
      </c>
      <c r="P7" s="175"/>
    </row>
    <row r="8" spans="1:16" ht="63.75" x14ac:dyDescent="0.25">
      <c r="A8" s="30" t="s">
        <v>1</v>
      </c>
      <c r="B8" s="30" t="s">
        <v>2</v>
      </c>
      <c r="C8" s="30" t="s">
        <v>3</v>
      </c>
      <c r="D8" s="30" t="s">
        <v>4</v>
      </c>
      <c r="E8" s="176"/>
      <c r="F8" s="176"/>
      <c r="G8" s="30" t="s">
        <v>7</v>
      </c>
      <c r="H8" s="30" t="s">
        <v>8</v>
      </c>
      <c r="I8" s="30" t="s">
        <v>9</v>
      </c>
      <c r="J8" s="30" t="s">
        <v>10</v>
      </c>
      <c r="K8" s="30" t="s">
        <v>11</v>
      </c>
      <c r="L8" s="52" t="s">
        <v>12</v>
      </c>
      <c r="M8" s="52" t="s">
        <v>13</v>
      </c>
      <c r="N8" s="52" t="s">
        <v>14</v>
      </c>
      <c r="O8" s="52" t="s">
        <v>16</v>
      </c>
      <c r="P8" s="52" t="s">
        <v>192</v>
      </c>
    </row>
    <row r="9" spans="1:16" x14ac:dyDescent="0.25">
      <c r="A9" s="183">
        <v>8</v>
      </c>
      <c r="B9" s="181"/>
      <c r="C9" s="183"/>
      <c r="D9" s="181"/>
      <c r="E9" s="181" t="s">
        <v>245</v>
      </c>
      <c r="F9" s="181" t="s">
        <v>246</v>
      </c>
      <c r="G9" s="75">
        <v>628</v>
      </c>
      <c r="H9" s="183">
        <v>0</v>
      </c>
      <c r="I9" s="183">
        <v>0</v>
      </c>
      <c r="J9" s="182">
        <v>0</v>
      </c>
      <c r="K9" s="181">
        <v>0</v>
      </c>
      <c r="L9" s="172">
        <f t="shared" ref="L9" si="0">L12+L31+L44+L64+L79+L121+L127</f>
        <v>89592.964999999997</v>
      </c>
      <c r="M9" s="172">
        <f t="shared" ref="M9" si="1">M12+M31+M44+M64+M79+M121+M127</f>
        <v>129827.01099999998</v>
      </c>
      <c r="N9" s="172">
        <f>N12+N31+N44+N64+N79+N121+N127</f>
        <v>112365.66099999999</v>
      </c>
      <c r="O9" s="169">
        <f>N9/L9*100</f>
        <v>125.41795106345681</v>
      </c>
      <c r="P9" s="169">
        <f>N9/M9*100</f>
        <v>86.550294992156921</v>
      </c>
    </row>
    <row r="10" spans="1:16" x14ac:dyDescent="0.25">
      <c r="A10" s="183"/>
      <c r="B10" s="181"/>
      <c r="C10" s="183"/>
      <c r="D10" s="181"/>
      <c r="E10" s="181"/>
      <c r="F10" s="181"/>
      <c r="G10" s="75">
        <v>636</v>
      </c>
      <c r="H10" s="183"/>
      <c r="I10" s="183"/>
      <c r="J10" s="182"/>
      <c r="K10" s="181"/>
      <c r="L10" s="172"/>
      <c r="M10" s="172"/>
      <c r="N10" s="172"/>
      <c r="O10" s="169"/>
      <c r="P10" s="169"/>
    </row>
    <row r="11" spans="1:16" ht="40.5" customHeight="1" x14ac:dyDescent="0.25">
      <c r="A11" s="183"/>
      <c r="B11" s="181"/>
      <c r="C11" s="183"/>
      <c r="D11" s="181"/>
      <c r="E11" s="181"/>
      <c r="F11" s="181"/>
      <c r="G11" s="75">
        <v>639</v>
      </c>
      <c r="H11" s="183"/>
      <c r="I11" s="183"/>
      <c r="J11" s="182"/>
      <c r="K11" s="181"/>
      <c r="L11" s="172"/>
      <c r="M11" s="172"/>
      <c r="N11" s="172"/>
      <c r="O11" s="169"/>
      <c r="P11" s="169"/>
    </row>
    <row r="12" spans="1:16" x14ac:dyDescent="0.25">
      <c r="A12" s="183">
        <v>8</v>
      </c>
      <c r="B12" s="181">
        <v>1</v>
      </c>
      <c r="C12" s="183"/>
      <c r="D12" s="181"/>
      <c r="E12" s="181" t="s">
        <v>92</v>
      </c>
      <c r="F12" s="181" t="s">
        <v>247</v>
      </c>
      <c r="G12" s="181">
        <v>628</v>
      </c>
      <c r="H12" s="183">
        <v>5</v>
      </c>
      <c r="I12" s="183">
        <v>1</v>
      </c>
      <c r="J12" s="182">
        <v>810000000</v>
      </c>
      <c r="K12" s="181">
        <v>414</v>
      </c>
      <c r="L12" s="172">
        <f t="shared" ref="L12" si="2">SUM(L14:L30)</f>
        <v>0</v>
      </c>
      <c r="M12" s="172">
        <f t="shared" ref="M12" si="3">SUM(M14:M30)</f>
        <v>383.00400000000002</v>
      </c>
      <c r="N12" s="172">
        <f>SUM(N14:N30)</f>
        <v>383</v>
      </c>
      <c r="O12" s="169">
        <v>0</v>
      </c>
      <c r="P12" s="169">
        <f t="shared" ref="P12:P70" si="4">N12/M12*100</f>
        <v>99.998955624484324</v>
      </c>
    </row>
    <row r="13" spans="1:16" x14ac:dyDescent="0.25">
      <c r="A13" s="183"/>
      <c r="B13" s="181"/>
      <c r="C13" s="183"/>
      <c r="D13" s="181"/>
      <c r="E13" s="181"/>
      <c r="F13" s="181"/>
      <c r="G13" s="181"/>
      <c r="H13" s="183"/>
      <c r="I13" s="183"/>
      <c r="J13" s="182"/>
      <c r="K13" s="181"/>
      <c r="L13" s="172"/>
      <c r="M13" s="172"/>
      <c r="N13" s="172"/>
      <c r="O13" s="169"/>
      <c r="P13" s="169"/>
    </row>
    <row r="14" spans="1:16" x14ac:dyDescent="0.25">
      <c r="A14" s="177">
        <v>8</v>
      </c>
      <c r="B14" s="176">
        <v>1</v>
      </c>
      <c r="C14" s="177">
        <v>1</v>
      </c>
      <c r="D14" s="176"/>
      <c r="E14" s="176" t="s">
        <v>95</v>
      </c>
      <c r="F14" s="176" t="s">
        <v>247</v>
      </c>
      <c r="G14" s="176">
        <v>636</v>
      </c>
      <c r="H14" s="177">
        <v>1</v>
      </c>
      <c r="I14" s="177">
        <v>13</v>
      </c>
      <c r="J14" s="178">
        <v>810162000</v>
      </c>
      <c r="K14" s="176">
        <v>244</v>
      </c>
      <c r="L14" s="170">
        <v>0</v>
      </c>
      <c r="M14" s="170">
        <v>383.00400000000002</v>
      </c>
      <c r="N14" s="170">
        <v>383</v>
      </c>
      <c r="O14" s="169">
        <v>0</v>
      </c>
      <c r="P14" s="169">
        <f t="shared" si="4"/>
        <v>99.998955624484324</v>
      </c>
    </row>
    <row r="15" spans="1:16" x14ac:dyDescent="0.25">
      <c r="A15" s="177"/>
      <c r="B15" s="176"/>
      <c r="C15" s="177"/>
      <c r="D15" s="176"/>
      <c r="E15" s="176"/>
      <c r="F15" s="176"/>
      <c r="G15" s="176"/>
      <c r="H15" s="177"/>
      <c r="I15" s="177"/>
      <c r="J15" s="178"/>
      <c r="K15" s="176"/>
      <c r="L15" s="170"/>
      <c r="M15" s="170"/>
      <c r="N15" s="170"/>
      <c r="O15" s="169"/>
      <c r="P15" s="169"/>
    </row>
    <row r="16" spans="1:16" x14ac:dyDescent="0.25">
      <c r="A16" s="177"/>
      <c r="B16" s="176"/>
      <c r="C16" s="177"/>
      <c r="D16" s="176"/>
      <c r="E16" s="176"/>
      <c r="F16" s="176"/>
      <c r="G16" s="176"/>
      <c r="H16" s="177"/>
      <c r="I16" s="177"/>
      <c r="J16" s="178"/>
      <c r="K16" s="176"/>
      <c r="L16" s="170"/>
      <c r="M16" s="170"/>
      <c r="N16" s="170"/>
      <c r="O16" s="169"/>
      <c r="P16" s="169"/>
    </row>
    <row r="17" spans="1:16" x14ac:dyDescent="0.25">
      <c r="A17" s="177"/>
      <c r="B17" s="176"/>
      <c r="C17" s="177"/>
      <c r="D17" s="176"/>
      <c r="E17" s="176"/>
      <c r="F17" s="176"/>
      <c r="G17" s="176"/>
      <c r="H17" s="177"/>
      <c r="I17" s="177"/>
      <c r="J17" s="178"/>
      <c r="K17" s="176"/>
      <c r="L17" s="170"/>
      <c r="M17" s="170"/>
      <c r="N17" s="170"/>
      <c r="O17" s="169"/>
      <c r="P17" s="169"/>
    </row>
    <row r="18" spans="1:16" x14ac:dyDescent="0.25">
      <c r="A18" s="177"/>
      <c r="B18" s="176"/>
      <c r="C18" s="177"/>
      <c r="D18" s="176"/>
      <c r="E18" s="176"/>
      <c r="F18" s="176"/>
      <c r="G18" s="176"/>
      <c r="H18" s="177"/>
      <c r="I18" s="177"/>
      <c r="J18" s="178"/>
      <c r="K18" s="176"/>
      <c r="L18" s="170"/>
      <c r="M18" s="170"/>
      <c r="N18" s="170"/>
      <c r="O18" s="169"/>
      <c r="P18" s="169"/>
    </row>
    <row r="19" spans="1:16" x14ac:dyDescent="0.25">
      <c r="A19" s="177">
        <v>8</v>
      </c>
      <c r="B19" s="176">
        <v>1</v>
      </c>
      <c r="C19" s="177">
        <v>5</v>
      </c>
      <c r="D19" s="181"/>
      <c r="E19" s="176" t="s">
        <v>248</v>
      </c>
      <c r="F19" s="176" t="s">
        <v>247</v>
      </c>
      <c r="G19" s="176">
        <v>628</v>
      </c>
      <c r="H19" s="177">
        <v>1</v>
      </c>
      <c r="I19" s="177">
        <v>13</v>
      </c>
      <c r="J19" s="178">
        <v>810562020</v>
      </c>
      <c r="K19" s="176">
        <v>244</v>
      </c>
      <c r="L19" s="170">
        <v>0</v>
      </c>
      <c r="M19" s="170">
        <v>0</v>
      </c>
      <c r="N19" s="170">
        <v>0</v>
      </c>
      <c r="O19" s="169">
        <v>0</v>
      </c>
      <c r="P19" s="169">
        <v>0</v>
      </c>
    </row>
    <row r="20" spans="1:16" x14ac:dyDescent="0.25">
      <c r="A20" s="177"/>
      <c r="B20" s="176"/>
      <c r="C20" s="177"/>
      <c r="D20" s="181"/>
      <c r="E20" s="176"/>
      <c r="F20" s="176"/>
      <c r="G20" s="176"/>
      <c r="H20" s="177"/>
      <c r="I20" s="177"/>
      <c r="J20" s="178"/>
      <c r="K20" s="176"/>
      <c r="L20" s="170"/>
      <c r="M20" s="170"/>
      <c r="N20" s="170"/>
      <c r="O20" s="169"/>
      <c r="P20" s="169"/>
    </row>
    <row r="21" spans="1:16" x14ac:dyDescent="0.25">
      <c r="A21" s="177"/>
      <c r="B21" s="176"/>
      <c r="C21" s="177"/>
      <c r="D21" s="181"/>
      <c r="E21" s="176"/>
      <c r="F21" s="176"/>
      <c r="G21" s="176"/>
      <c r="H21" s="177"/>
      <c r="I21" s="177"/>
      <c r="J21" s="178"/>
      <c r="K21" s="176"/>
      <c r="L21" s="170"/>
      <c r="M21" s="170"/>
      <c r="N21" s="170"/>
      <c r="O21" s="169"/>
      <c r="P21" s="169"/>
    </row>
    <row r="22" spans="1:16" x14ac:dyDescent="0.25">
      <c r="A22" s="177"/>
      <c r="B22" s="176"/>
      <c r="C22" s="177"/>
      <c r="D22" s="181"/>
      <c r="E22" s="176"/>
      <c r="F22" s="176"/>
      <c r="G22" s="176"/>
      <c r="H22" s="177"/>
      <c r="I22" s="177"/>
      <c r="J22" s="178"/>
      <c r="K22" s="176"/>
      <c r="L22" s="170"/>
      <c r="M22" s="170"/>
      <c r="N22" s="170"/>
      <c r="O22" s="169"/>
      <c r="P22" s="169"/>
    </row>
    <row r="23" spans="1:16" x14ac:dyDescent="0.25">
      <c r="A23" s="177"/>
      <c r="B23" s="176"/>
      <c r="C23" s="177"/>
      <c r="D23" s="181"/>
      <c r="E23" s="176"/>
      <c r="F23" s="176"/>
      <c r="G23" s="176"/>
      <c r="H23" s="177"/>
      <c r="I23" s="177"/>
      <c r="J23" s="178"/>
      <c r="K23" s="176"/>
      <c r="L23" s="170"/>
      <c r="M23" s="170"/>
      <c r="N23" s="170"/>
      <c r="O23" s="169"/>
      <c r="P23" s="169"/>
    </row>
    <row r="24" spans="1:16" x14ac:dyDescent="0.25">
      <c r="A24" s="177">
        <v>8</v>
      </c>
      <c r="B24" s="176">
        <v>1</v>
      </c>
      <c r="C24" s="177">
        <v>9</v>
      </c>
      <c r="D24" s="176"/>
      <c r="E24" s="176" t="s">
        <v>249</v>
      </c>
      <c r="F24" s="176" t="s">
        <v>247</v>
      </c>
      <c r="G24" s="176">
        <v>628</v>
      </c>
      <c r="H24" s="177">
        <v>5</v>
      </c>
      <c r="I24" s="177">
        <v>2</v>
      </c>
      <c r="J24" s="178">
        <v>810960310</v>
      </c>
      <c r="K24" s="176">
        <v>414</v>
      </c>
      <c r="L24" s="170">
        <v>0</v>
      </c>
      <c r="M24" s="170">
        <v>0</v>
      </c>
      <c r="N24" s="170">
        <v>0</v>
      </c>
      <c r="O24" s="169">
        <v>0</v>
      </c>
      <c r="P24" s="169">
        <v>0</v>
      </c>
    </row>
    <row r="25" spans="1:16" x14ac:dyDescent="0.25">
      <c r="A25" s="177"/>
      <c r="B25" s="176"/>
      <c r="C25" s="177"/>
      <c r="D25" s="176"/>
      <c r="E25" s="176"/>
      <c r="F25" s="176"/>
      <c r="G25" s="176"/>
      <c r="H25" s="177"/>
      <c r="I25" s="177"/>
      <c r="J25" s="178"/>
      <c r="K25" s="176"/>
      <c r="L25" s="170"/>
      <c r="M25" s="170"/>
      <c r="N25" s="170"/>
      <c r="O25" s="169"/>
      <c r="P25" s="169"/>
    </row>
    <row r="26" spans="1:16" x14ac:dyDescent="0.25">
      <c r="A26" s="177"/>
      <c r="B26" s="176"/>
      <c r="C26" s="177"/>
      <c r="D26" s="176"/>
      <c r="E26" s="176"/>
      <c r="F26" s="176"/>
      <c r="G26" s="176"/>
      <c r="H26" s="177"/>
      <c r="I26" s="177"/>
      <c r="J26" s="178"/>
      <c r="K26" s="176"/>
      <c r="L26" s="170"/>
      <c r="M26" s="170"/>
      <c r="N26" s="170"/>
      <c r="O26" s="169"/>
      <c r="P26" s="169"/>
    </row>
    <row r="27" spans="1:16" x14ac:dyDescent="0.25">
      <c r="A27" s="177">
        <v>8</v>
      </c>
      <c r="B27" s="176">
        <v>1</v>
      </c>
      <c r="C27" s="177">
        <v>10</v>
      </c>
      <c r="D27" s="176"/>
      <c r="E27" s="176" t="s">
        <v>250</v>
      </c>
      <c r="F27" s="176" t="s">
        <v>247</v>
      </c>
      <c r="G27" s="176">
        <v>628</v>
      </c>
      <c r="H27" s="177">
        <v>4</v>
      </c>
      <c r="I27" s="177">
        <v>12</v>
      </c>
      <c r="J27" s="77">
        <v>811008320</v>
      </c>
      <c r="K27" s="30">
        <v>521</v>
      </c>
      <c r="L27" s="170">
        <v>0</v>
      </c>
      <c r="M27" s="170">
        <v>0</v>
      </c>
      <c r="N27" s="170">
        <v>0</v>
      </c>
      <c r="O27" s="169">
        <v>0</v>
      </c>
      <c r="P27" s="169">
        <v>0</v>
      </c>
    </row>
    <row r="28" spans="1:16" x14ac:dyDescent="0.25">
      <c r="A28" s="177"/>
      <c r="B28" s="176"/>
      <c r="C28" s="177"/>
      <c r="D28" s="176"/>
      <c r="E28" s="176"/>
      <c r="F28" s="176"/>
      <c r="G28" s="176"/>
      <c r="H28" s="177"/>
      <c r="I28" s="177"/>
      <c r="J28" s="77">
        <v>810100820</v>
      </c>
      <c r="K28" s="30">
        <v>522</v>
      </c>
      <c r="L28" s="170"/>
      <c r="M28" s="170"/>
      <c r="N28" s="170"/>
      <c r="O28" s="169"/>
      <c r="P28" s="169"/>
    </row>
    <row r="29" spans="1:16" x14ac:dyDescent="0.25">
      <c r="A29" s="177"/>
      <c r="B29" s="176"/>
      <c r="C29" s="177"/>
      <c r="D29" s="176"/>
      <c r="E29" s="176"/>
      <c r="F29" s="176"/>
      <c r="G29" s="176"/>
      <c r="H29" s="177"/>
      <c r="I29" s="177"/>
      <c r="J29" s="78"/>
      <c r="K29" s="76"/>
      <c r="L29" s="170"/>
      <c r="M29" s="170"/>
      <c r="N29" s="170"/>
      <c r="O29" s="169"/>
      <c r="P29" s="169"/>
    </row>
    <row r="30" spans="1:16" ht="66.75" customHeight="1" x14ac:dyDescent="0.25">
      <c r="A30" s="177"/>
      <c r="B30" s="176"/>
      <c r="C30" s="177"/>
      <c r="D30" s="176"/>
      <c r="E30" s="176"/>
      <c r="F30" s="176"/>
      <c r="G30" s="176"/>
      <c r="H30" s="177"/>
      <c r="I30" s="177"/>
      <c r="J30" s="78"/>
      <c r="K30" s="76"/>
      <c r="L30" s="170"/>
      <c r="M30" s="170"/>
      <c r="N30" s="170"/>
      <c r="O30" s="169"/>
      <c r="P30" s="169"/>
    </row>
    <row r="31" spans="1:16" x14ac:dyDescent="0.25">
      <c r="A31" s="183">
        <v>8</v>
      </c>
      <c r="B31" s="181">
        <v>2</v>
      </c>
      <c r="C31" s="183"/>
      <c r="D31" s="181"/>
      <c r="E31" s="181" t="s">
        <v>73</v>
      </c>
      <c r="F31" s="181" t="s">
        <v>251</v>
      </c>
      <c r="G31" s="75">
        <v>628</v>
      </c>
      <c r="H31" s="183">
        <v>5</v>
      </c>
      <c r="I31" s="183">
        <v>1</v>
      </c>
      <c r="J31" s="182">
        <v>820000000</v>
      </c>
      <c r="K31" s="181" t="s">
        <v>252</v>
      </c>
      <c r="L31" s="172">
        <f t="shared" ref="L31" si="5">L33+L43</f>
        <v>1765</v>
      </c>
      <c r="M31" s="172">
        <f t="shared" ref="M31" si="6">M33+M43</f>
        <v>1407.2560000000001</v>
      </c>
      <c r="N31" s="172">
        <f>N33+N43</f>
        <v>905.84299999999996</v>
      </c>
      <c r="O31" s="169">
        <f t="shared" ref="O31:O70" si="7">N31/L31*100</f>
        <v>51.322549575070816</v>
      </c>
      <c r="P31" s="169">
        <f t="shared" si="4"/>
        <v>64.369453745445028</v>
      </c>
    </row>
    <row r="32" spans="1:16" x14ac:dyDescent="0.25">
      <c r="A32" s="183"/>
      <c r="B32" s="181"/>
      <c r="C32" s="183"/>
      <c r="D32" s="181"/>
      <c r="E32" s="181"/>
      <c r="F32" s="181"/>
      <c r="G32" s="75">
        <v>636</v>
      </c>
      <c r="H32" s="183"/>
      <c r="I32" s="183"/>
      <c r="J32" s="182"/>
      <c r="K32" s="181"/>
      <c r="L32" s="172"/>
      <c r="M32" s="172"/>
      <c r="N32" s="172"/>
      <c r="O32" s="169"/>
      <c r="P32" s="169"/>
    </row>
    <row r="33" spans="1:16" x14ac:dyDescent="0.25">
      <c r="A33" s="177">
        <v>8</v>
      </c>
      <c r="B33" s="176">
        <v>2</v>
      </c>
      <c r="C33" s="177">
        <v>1</v>
      </c>
      <c r="D33" s="176"/>
      <c r="E33" s="179" t="s">
        <v>168</v>
      </c>
      <c r="F33" s="176" t="s">
        <v>251</v>
      </c>
      <c r="G33" s="30">
        <v>628</v>
      </c>
      <c r="H33" s="177">
        <v>5</v>
      </c>
      <c r="I33" s="177">
        <v>1</v>
      </c>
      <c r="J33" s="178">
        <v>820100000</v>
      </c>
      <c r="K33" s="176" t="s">
        <v>253</v>
      </c>
      <c r="L33" s="170">
        <v>1765</v>
      </c>
      <c r="M33" s="170">
        <f t="shared" ref="M33" si="8">SUM(M36:M42)</f>
        <v>1407.2560000000001</v>
      </c>
      <c r="N33" s="170">
        <f>SUM(N36:N42)</f>
        <v>905.84299999999996</v>
      </c>
      <c r="O33" s="169">
        <f t="shared" si="7"/>
        <v>51.322549575070816</v>
      </c>
      <c r="P33" s="169">
        <f t="shared" si="4"/>
        <v>64.369453745445028</v>
      </c>
    </row>
    <row r="34" spans="1:16" x14ac:dyDescent="0.25">
      <c r="A34" s="177"/>
      <c r="B34" s="176"/>
      <c r="C34" s="177"/>
      <c r="D34" s="176"/>
      <c r="E34" s="179"/>
      <c r="F34" s="176"/>
      <c r="G34" s="30">
        <v>636</v>
      </c>
      <c r="H34" s="177"/>
      <c r="I34" s="177"/>
      <c r="J34" s="178"/>
      <c r="K34" s="176"/>
      <c r="L34" s="170"/>
      <c r="M34" s="170"/>
      <c r="N34" s="170"/>
      <c r="O34" s="169"/>
      <c r="P34" s="169"/>
    </row>
    <row r="35" spans="1:16" x14ac:dyDescent="0.25">
      <c r="A35" s="177"/>
      <c r="B35" s="176"/>
      <c r="C35" s="177"/>
      <c r="D35" s="176"/>
      <c r="E35" s="179"/>
      <c r="F35" s="176"/>
      <c r="G35" s="76"/>
      <c r="H35" s="177"/>
      <c r="I35" s="177"/>
      <c r="J35" s="178"/>
      <c r="K35" s="176"/>
      <c r="L35" s="170"/>
      <c r="M35" s="170"/>
      <c r="N35" s="170"/>
      <c r="O35" s="169"/>
      <c r="P35" s="169"/>
    </row>
    <row r="36" spans="1:16" x14ac:dyDescent="0.25">
      <c r="A36" s="177">
        <v>8</v>
      </c>
      <c r="B36" s="176">
        <v>2</v>
      </c>
      <c r="C36" s="177">
        <v>1</v>
      </c>
      <c r="D36" s="176">
        <v>12</v>
      </c>
      <c r="E36" s="176" t="s">
        <v>254</v>
      </c>
      <c r="F36" s="176" t="s">
        <v>251</v>
      </c>
      <c r="G36" s="176">
        <v>628</v>
      </c>
      <c r="H36" s="177">
        <v>5</v>
      </c>
      <c r="I36" s="177">
        <v>1</v>
      </c>
      <c r="J36" s="77">
        <v>820109502</v>
      </c>
      <c r="K36" s="30">
        <v>412</v>
      </c>
      <c r="L36" s="170">
        <v>0</v>
      </c>
      <c r="M36" s="170">
        <v>0</v>
      </c>
      <c r="N36" s="170">
        <v>0</v>
      </c>
      <c r="O36" s="169">
        <v>0</v>
      </c>
      <c r="P36" s="169">
        <v>0</v>
      </c>
    </row>
    <row r="37" spans="1:16" x14ac:dyDescent="0.25">
      <c r="A37" s="177"/>
      <c r="B37" s="176"/>
      <c r="C37" s="177"/>
      <c r="D37" s="176"/>
      <c r="E37" s="176"/>
      <c r="F37" s="176"/>
      <c r="G37" s="176"/>
      <c r="H37" s="177"/>
      <c r="I37" s="177"/>
      <c r="J37" s="77">
        <v>820109602</v>
      </c>
      <c r="K37" s="30">
        <v>414</v>
      </c>
      <c r="L37" s="170"/>
      <c r="M37" s="170"/>
      <c r="N37" s="170"/>
      <c r="O37" s="169"/>
      <c r="P37" s="169"/>
    </row>
    <row r="38" spans="1:16" x14ac:dyDescent="0.25">
      <c r="A38" s="177"/>
      <c r="B38" s="176"/>
      <c r="C38" s="177"/>
      <c r="D38" s="176"/>
      <c r="E38" s="176"/>
      <c r="F38" s="176"/>
      <c r="G38" s="176"/>
      <c r="H38" s="177"/>
      <c r="I38" s="177"/>
      <c r="J38" s="77">
        <v>820160400</v>
      </c>
      <c r="K38" s="30">
        <v>244</v>
      </c>
      <c r="L38" s="170"/>
      <c r="M38" s="170"/>
      <c r="N38" s="170"/>
      <c r="O38" s="169"/>
      <c r="P38" s="169"/>
    </row>
    <row r="39" spans="1:16" x14ac:dyDescent="0.25">
      <c r="A39" s="177"/>
      <c r="B39" s="176"/>
      <c r="C39" s="177"/>
      <c r="D39" s="176"/>
      <c r="E39" s="176"/>
      <c r="F39" s="176"/>
      <c r="G39" s="176"/>
      <c r="H39" s="177"/>
      <c r="I39" s="177"/>
      <c r="J39" s="77">
        <v>820162100</v>
      </c>
      <c r="K39" s="30">
        <v>853</v>
      </c>
      <c r="L39" s="170"/>
      <c r="M39" s="170"/>
      <c r="N39" s="170"/>
      <c r="O39" s="169"/>
      <c r="P39" s="169"/>
    </row>
    <row r="40" spans="1:16" x14ac:dyDescent="0.25">
      <c r="A40" s="177">
        <v>8</v>
      </c>
      <c r="B40" s="176">
        <v>2</v>
      </c>
      <c r="C40" s="177">
        <v>1</v>
      </c>
      <c r="D40" s="176">
        <v>13</v>
      </c>
      <c r="E40" s="176" t="s">
        <v>169</v>
      </c>
      <c r="F40" s="176" t="s">
        <v>255</v>
      </c>
      <c r="G40" s="30">
        <v>628</v>
      </c>
      <c r="H40" s="177">
        <v>5</v>
      </c>
      <c r="I40" s="177">
        <v>1</v>
      </c>
      <c r="J40" s="77">
        <v>820162100</v>
      </c>
      <c r="K40" s="30">
        <v>244</v>
      </c>
      <c r="L40" s="170">
        <v>1765</v>
      </c>
      <c r="M40" s="170">
        <v>1407.2560000000001</v>
      </c>
      <c r="N40" s="170">
        <v>905.84299999999996</v>
      </c>
      <c r="O40" s="169">
        <f t="shared" si="7"/>
        <v>51.322549575070816</v>
      </c>
      <c r="P40" s="169">
        <f t="shared" si="4"/>
        <v>64.369453745445028</v>
      </c>
    </row>
    <row r="41" spans="1:16" ht="22.5" x14ac:dyDescent="0.25">
      <c r="A41" s="177"/>
      <c r="B41" s="176"/>
      <c r="C41" s="177"/>
      <c r="D41" s="176"/>
      <c r="E41" s="176"/>
      <c r="F41" s="176"/>
      <c r="G41" s="30">
        <v>636</v>
      </c>
      <c r="H41" s="177"/>
      <c r="I41" s="177"/>
      <c r="J41" s="77">
        <v>820162100</v>
      </c>
      <c r="K41" s="30" t="s">
        <v>256</v>
      </c>
      <c r="L41" s="170"/>
      <c r="M41" s="170"/>
      <c r="N41" s="170"/>
      <c r="O41" s="169"/>
      <c r="P41" s="169"/>
    </row>
    <row r="42" spans="1:16" x14ac:dyDescent="0.25">
      <c r="A42" s="177"/>
      <c r="B42" s="176"/>
      <c r="C42" s="177"/>
      <c r="D42" s="176"/>
      <c r="E42" s="176"/>
      <c r="F42" s="176"/>
      <c r="G42" s="76"/>
      <c r="H42" s="177"/>
      <c r="I42" s="177"/>
      <c r="J42" s="77">
        <v>820163720</v>
      </c>
      <c r="K42" s="30">
        <v>247</v>
      </c>
      <c r="L42" s="170"/>
      <c r="M42" s="170"/>
      <c r="N42" s="170"/>
      <c r="O42" s="169"/>
      <c r="P42" s="169"/>
    </row>
    <row r="43" spans="1:16" x14ac:dyDescent="0.25">
      <c r="A43" s="79">
        <v>8</v>
      </c>
      <c r="B43" s="30">
        <v>2</v>
      </c>
      <c r="C43" s="79">
        <v>12</v>
      </c>
      <c r="D43" s="30">
        <v>0</v>
      </c>
      <c r="E43" s="30"/>
      <c r="F43" s="30" t="s">
        <v>255</v>
      </c>
      <c r="G43" s="30">
        <v>628</v>
      </c>
      <c r="H43" s="79">
        <v>5</v>
      </c>
      <c r="I43" s="79">
        <v>1</v>
      </c>
      <c r="J43" s="77">
        <v>820169602</v>
      </c>
      <c r="K43" s="30">
        <v>244</v>
      </c>
      <c r="L43" s="85"/>
      <c r="M43" s="88"/>
      <c r="N43" s="85"/>
      <c r="O43" s="108"/>
      <c r="P43" s="108"/>
    </row>
    <row r="44" spans="1:16" ht="21" x14ac:dyDescent="0.25">
      <c r="A44" s="183">
        <v>8</v>
      </c>
      <c r="B44" s="181">
        <v>3</v>
      </c>
      <c r="C44" s="183"/>
      <c r="D44" s="181"/>
      <c r="E44" s="181" t="s">
        <v>74</v>
      </c>
      <c r="F44" s="181" t="s">
        <v>149</v>
      </c>
      <c r="G44" s="75" t="s">
        <v>257</v>
      </c>
      <c r="H44" s="80">
        <v>5</v>
      </c>
      <c r="I44" s="80">
        <v>2</v>
      </c>
      <c r="J44" s="182">
        <v>830000000</v>
      </c>
      <c r="K44" s="181"/>
      <c r="L44" s="172">
        <f t="shared" ref="L44" si="9">L46+L54+L56</f>
        <v>75034</v>
      </c>
      <c r="M44" s="172">
        <f t="shared" ref="M44" si="10">M46+M54+M56</f>
        <v>104318.60399999999</v>
      </c>
      <c r="N44" s="172">
        <f>N46+N54+N56</f>
        <v>97390.516999999993</v>
      </c>
      <c r="O44" s="169">
        <f t="shared" si="7"/>
        <v>129.79518218407657</v>
      </c>
      <c r="P44" s="169">
        <f t="shared" si="4"/>
        <v>93.358723435371132</v>
      </c>
    </row>
    <row r="45" spans="1:16" x14ac:dyDescent="0.25">
      <c r="A45" s="183"/>
      <c r="B45" s="181"/>
      <c r="C45" s="183"/>
      <c r="D45" s="181"/>
      <c r="E45" s="181"/>
      <c r="F45" s="181"/>
      <c r="G45" s="75">
        <v>636</v>
      </c>
      <c r="H45" s="80">
        <v>7</v>
      </c>
      <c r="I45" s="80">
        <v>2</v>
      </c>
      <c r="J45" s="182"/>
      <c r="K45" s="181"/>
      <c r="L45" s="172"/>
      <c r="M45" s="172"/>
      <c r="N45" s="172"/>
      <c r="O45" s="169"/>
      <c r="P45" s="169"/>
    </row>
    <row r="46" spans="1:16" x14ac:dyDescent="0.25">
      <c r="A46" s="177">
        <v>8</v>
      </c>
      <c r="B46" s="176">
        <v>3</v>
      </c>
      <c r="C46" s="177">
        <v>3</v>
      </c>
      <c r="D46" s="176"/>
      <c r="E46" s="176" t="s">
        <v>75</v>
      </c>
      <c r="F46" s="176" t="s">
        <v>149</v>
      </c>
      <c r="G46" s="30">
        <v>628</v>
      </c>
      <c r="H46" s="177">
        <v>5</v>
      </c>
      <c r="I46" s="177">
        <v>2</v>
      </c>
      <c r="J46" s="178">
        <v>830300000</v>
      </c>
      <c r="K46" s="30">
        <v>243</v>
      </c>
      <c r="L46" s="170">
        <f t="shared" ref="L46" si="11">L48+L51</f>
        <v>1270</v>
      </c>
      <c r="M46" s="170">
        <f t="shared" ref="M46" si="12">M48+M51</f>
        <v>20736.252</v>
      </c>
      <c r="N46" s="170">
        <f>N48+N51</f>
        <v>15729.781999999999</v>
      </c>
      <c r="O46" s="169">
        <f t="shared" si="7"/>
        <v>1238.5655118110235</v>
      </c>
      <c r="P46" s="169">
        <f t="shared" si="4"/>
        <v>75.856437315673048</v>
      </c>
    </row>
    <row r="47" spans="1:16" x14ac:dyDescent="0.25">
      <c r="A47" s="177"/>
      <c r="B47" s="176"/>
      <c r="C47" s="177"/>
      <c r="D47" s="176"/>
      <c r="E47" s="176"/>
      <c r="F47" s="176"/>
      <c r="G47" s="30">
        <v>636</v>
      </c>
      <c r="H47" s="177"/>
      <c r="I47" s="177"/>
      <c r="J47" s="178"/>
      <c r="K47" s="30">
        <v>244</v>
      </c>
      <c r="L47" s="170"/>
      <c r="M47" s="170"/>
      <c r="N47" s="170"/>
      <c r="O47" s="169"/>
      <c r="P47" s="169"/>
    </row>
    <row r="48" spans="1:16" x14ac:dyDescent="0.25">
      <c r="A48" s="177">
        <v>8</v>
      </c>
      <c r="B48" s="176">
        <v>3</v>
      </c>
      <c r="C48" s="177">
        <v>3</v>
      </c>
      <c r="D48" s="176">
        <v>1</v>
      </c>
      <c r="E48" s="176" t="s">
        <v>75</v>
      </c>
      <c r="F48" s="176" t="s">
        <v>149</v>
      </c>
      <c r="G48" s="30">
        <v>628</v>
      </c>
      <c r="H48" s="177">
        <v>5</v>
      </c>
      <c r="I48" s="177">
        <v>2</v>
      </c>
      <c r="J48" s="81">
        <v>830301440</v>
      </c>
      <c r="K48" s="30">
        <v>243</v>
      </c>
      <c r="L48" s="170">
        <v>1270</v>
      </c>
      <c r="M48" s="170">
        <v>20736.252</v>
      </c>
      <c r="N48" s="170">
        <v>15729.781999999999</v>
      </c>
      <c r="O48" s="169">
        <f t="shared" si="7"/>
        <v>1238.5655118110235</v>
      </c>
      <c r="P48" s="169">
        <f t="shared" si="4"/>
        <v>75.856437315673048</v>
      </c>
    </row>
    <row r="49" spans="1:16" x14ac:dyDescent="0.25">
      <c r="A49" s="177"/>
      <c r="B49" s="176"/>
      <c r="C49" s="177"/>
      <c r="D49" s="176"/>
      <c r="E49" s="176"/>
      <c r="F49" s="176"/>
      <c r="G49" s="30">
        <v>636</v>
      </c>
      <c r="H49" s="177"/>
      <c r="I49" s="177"/>
      <c r="J49" s="81">
        <v>830360001</v>
      </c>
      <c r="K49" s="30">
        <v>245</v>
      </c>
      <c r="L49" s="170"/>
      <c r="M49" s="170"/>
      <c r="N49" s="170"/>
      <c r="O49" s="169"/>
      <c r="P49" s="169"/>
    </row>
    <row r="50" spans="1:16" x14ac:dyDescent="0.25">
      <c r="A50" s="177"/>
      <c r="B50" s="176"/>
      <c r="C50" s="177"/>
      <c r="D50" s="176"/>
      <c r="E50" s="176"/>
      <c r="F50" s="176"/>
      <c r="G50" s="76"/>
      <c r="H50" s="177"/>
      <c r="I50" s="177"/>
      <c r="J50" s="81">
        <v>830362200</v>
      </c>
      <c r="K50" s="30">
        <v>243.244</v>
      </c>
      <c r="L50" s="170"/>
      <c r="M50" s="170"/>
      <c r="N50" s="170"/>
      <c r="O50" s="169"/>
      <c r="P50" s="169"/>
    </row>
    <row r="51" spans="1:16" x14ac:dyDescent="0.25">
      <c r="A51" s="177">
        <v>8</v>
      </c>
      <c r="B51" s="176">
        <v>3</v>
      </c>
      <c r="C51" s="177">
        <v>3</v>
      </c>
      <c r="D51" s="176">
        <v>2</v>
      </c>
      <c r="E51" s="176" t="s">
        <v>258</v>
      </c>
      <c r="F51" s="176" t="s">
        <v>149</v>
      </c>
      <c r="G51" s="176">
        <v>628</v>
      </c>
      <c r="H51" s="177">
        <v>5</v>
      </c>
      <c r="I51" s="177">
        <v>2</v>
      </c>
      <c r="J51" s="77">
        <v>830301440</v>
      </c>
      <c r="K51" s="176">
        <v>243</v>
      </c>
      <c r="L51" s="170">
        <v>0</v>
      </c>
      <c r="M51" s="170">
        <v>0</v>
      </c>
      <c r="N51" s="170">
        <v>0</v>
      </c>
      <c r="O51" s="169">
        <v>0</v>
      </c>
      <c r="P51" s="169">
        <v>0</v>
      </c>
    </row>
    <row r="52" spans="1:16" x14ac:dyDescent="0.25">
      <c r="A52" s="177"/>
      <c r="B52" s="176"/>
      <c r="C52" s="177"/>
      <c r="D52" s="176"/>
      <c r="E52" s="176"/>
      <c r="F52" s="176"/>
      <c r="G52" s="176"/>
      <c r="H52" s="177"/>
      <c r="I52" s="177"/>
      <c r="J52" s="77">
        <v>830360002</v>
      </c>
      <c r="K52" s="176"/>
      <c r="L52" s="170"/>
      <c r="M52" s="170"/>
      <c r="N52" s="170"/>
      <c r="O52" s="169"/>
      <c r="P52" s="169"/>
    </row>
    <row r="53" spans="1:16" x14ac:dyDescent="0.25">
      <c r="A53" s="177"/>
      <c r="B53" s="176"/>
      <c r="C53" s="177"/>
      <c r="D53" s="176"/>
      <c r="E53" s="176"/>
      <c r="F53" s="176"/>
      <c r="G53" s="176"/>
      <c r="H53" s="177"/>
      <c r="I53" s="177"/>
      <c r="J53" s="77">
        <v>830301441</v>
      </c>
      <c r="K53" s="30">
        <v>244</v>
      </c>
      <c r="L53" s="170"/>
      <c r="M53" s="170"/>
      <c r="N53" s="170"/>
      <c r="O53" s="169"/>
      <c r="P53" s="169"/>
    </row>
    <row r="54" spans="1:16" x14ac:dyDescent="0.25">
      <c r="A54" s="177">
        <v>8</v>
      </c>
      <c r="B54" s="176">
        <v>3</v>
      </c>
      <c r="C54" s="177">
        <v>12</v>
      </c>
      <c r="D54" s="176"/>
      <c r="E54" s="176" t="s">
        <v>259</v>
      </c>
      <c r="F54" s="176" t="s">
        <v>149</v>
      </c>
      <c r="G54" s="176" t="s">
        <v>260</v>
      </c>
      <c r="H54" s="177">
        <v>5</v>
      </c>
      <c r="I54" s="177">
        <v>2</v>
      </c>
      <c r="J54" s="178">
        <v>831262590</v>
      </c>
      <c r="K54" s="176" t="s">
        <v>261</v>
      </c>
      <c r="L54" s="170">
        <v>0</v>
      </c>
      <c r="M54" s="170">
        <v>400</v>
      </c>
      <c r="N54" s="170">
        <v>400</v>
      </c>
      <c r="O54" s="169">
        <v>0</v>
      </c>
      <c r="P54" s="169">
        <f t="shared" si="4"/>
        <v>100</v>
      </c>
    </row>
    <row r="55" spans="1:16" x14ac:dyDescent="0.25">
      <c r="A55" s="177"/>
      <c r="B55" s="176"/>
      <c r="C55" s="177"/>
      <c r="D55" s="176"/>
      <c r="E55" s="176"/>
      <c r="F55" s="176"/>
      <c r="G55" s="176"/>
      <c r="H55" s="177"/>
      <c r="I55" s="177"/>
      <c r="J55" s="178"/>
      <c r="K55" s="176"/>
      <c r="L55" s="170"/>
      <c r="M55" s="170"/>
      <c r="N55" s="170"/>
      <c r="O55" s="169"/>
      <c r="P55" s="169"/>
    </row>
    <row r="56" spans="1:16" x14ac:dyDescent="0.25">
      <c r="A56" s="177">
        <v>8</v>
      </c>
      <c r="B56" s="176">
        <v>3</v>
      </c>
      <c r="C56" s="177">
        <v>13</v>
      </c>
      <c r="D56" s="176"/>
      <c r="E56" s="176" t="s">
        <v>262</v>
      </c>
      <c r="F56" s="176" t="s">
        <v>263</v>
      </c>
      <c r="G56" s="30">
        <v>628</v>
      </c>
      <c r="H56" s="79">
        <v>5</v>
      </c>
      <c r="I56" s="79">
        <v>2</v>
      </c>
      <c r="J56" s="77">
        <v>831300820</v>
      </c>
      <c r="K56" s="30">
        <v>414.24299999999999</v>
      </c>
      <c r="L56" s="170">
        <v>73764</v>
      </c>
      <c r="M56" s="170">
        <v>83182.351999999999</v>
      </c>
      <c r="N56" s="170">
        <v>81260.735000000001</v>
      </c>
      <c r="O56" s="169">
        <f t="shared" si="7"/>
        <v>110.16313513366953</v>
      </c>
      <c r="P56" s="169">
        <f t="shared" si="4"/>
        <v>97.689874169463252</v>
      </c>
    </row>
    <row r="57" spans="1:16" x14ac:dyDescent="0.25">
      <c r="A57" s="177"/>
      <c r="B57" s="176"/>
      <c r="C57" s="177"/>
      <c r="D57" s="176"/>
      <c r="E57" s="176"/>
      <c r="F57" s="176"/>
      <c r="G57" s="30">
        <v>636</v>
      </c>
      <c r="H57" s="79"/>
      <c r="I57" s="79">
        <v>2</v>
      </c>
      <c r="J57" s="77">
        <v>831360180</v>
      </c>
      <c r="K57" s="30">
        <v>414.24299999999999</v>
      </c>
      <c r="L57" s="170"/>
      <c r="M57" s="170"/>
      <c r="N57" s="170"/>
      <c r="O57" s="169"/>
      <c r="P57" s="169"/>
    </row>
    <row r="58" spans="1:16" x14ac:dyDescent="0.25">
      <c r="A58" s="177"/>
      <c r="B58" s="176"/>
      <c r="C58" s="177"/>
      <c r="D58" s="176"/>
      <c r="E58" s="176"/>
      <c r="F58" s="176"/>
      <c r="G58" s="76"/>
      <c r="H58" s="79">
        <v>7</v>
      </c>
      <c r="I58" s="82"/>
      <c r="J58" s="77">
        <v>831363300</v>
      </c>
      <c r="K58" s="30">
        <v>811</v>
      </c>
      <c r="L58" s="170"/>
      <c r="M58" s="170"/>
      <c r="N58" s="170"/>
      <c r="O58" s="169"/>
      <c r="P58" s="169"/>
    </row>
    <row r="59" spans="1:16" x14ac:dyDescent="0.25">
      <c r="A59" s="177"/>
      <c r="B59" s="176"/>
      <c r="C59" s="177"/>
      <c r="D59" s="176"/>
      <c r="E59" s="176"/>
      <c r="F59" s="176"/>
      <c r="G59" s="76"/>
      <c r="H59" s="82"/>
      <c r="I59" s="82"/>
      <c r="J59" s="77">
        <v>831360140</v>
      </c>
      <c r="K59" s="30"/>
      <c r="L59" s="170"/>
      <c r="M59" s="170"/>
      <c r="N59" s="170"/>
      <c r="O59" s="169"/>
      <c r="P59" s="169"/>
    </row>
    <row r="60" spans="1:16" x14ac:dyDescent="0.25">
      <c r="A60" s="177"/>
      <c r="B60" s="176"/>
      <c r="C60" s="177"/>
      <c r="D60" s="176"/>
      <c r="E60" s="176"/>
      <c r="F60" s="176"/>
      <c r="G60" s="76"/>
      <c r="H60" s="82"/>
      <c r="I60" s="82"/>
      <c r="J60" s="77">
        <v>831360310</v>
      </c>
      <c r="K60" s="30"/>
      <c r="L60" s="170"/>
      <c r="M60" s="170"/>
      <c r="N60" s="170"/>
      <c r="O60" s="169"/>
      <c r="P60" s="169"/>
    </row>
    <row r="61" spans="1:16" x14ac:dyDescent="0.25">
      <c r="A61" s="177"/>
      <c r="B61" s="176"/>
      <c r="C61" s="177"/>
      <c r="D61" s="176"/>
      <c r="E61" s="176"/>
      <c r="F61" s="176"/>
      <c r="G61" s="76"/>
      <c r="H61" s="82"/>
      <c r="I61" s="82"/>
      <c r="J61" s="77" t="s">
        <v>264</v>
      </c>
      <c r="K61" s="30"/>
      <c r="L61" s="170"/>
      <c r="M61" s="170"/>
      <c r="N61" s="170"/>
      <c r="O61" s="169"/>
      <c r="P61" s="169"/>
    </row>
    <row r="62" spans="1:16" x14ac:dyDescent="0.25">
      <c r="A62" s="177"/>
      <c r="B62" s="176"/>
      <c r="C62" s="177"/>
      <c r="D62" s="176"/>
      <c r="E62" s="176"/>
      <c r="F62" s="176"/>
      <c r="G62" s="76"/>
      <c r="H62" s="82"/>
      <c r="I62" s="82"/>
      <c r="J62" s="77">
        <v>831300830</v>
      </c>
      <c r="K62" s="30"/>
      <c r="L62" s="170"/>
      <c r="M62" s="170"/>
      <c r="N62" s="170"/>
      <c r="O62" s="169"/>
      <c r="P62" s="169"/>
    </row>
    <row r="63" spans="1:16" x14ac:dyDescent="0.25">
      <c r="A63" s="177"/>
      <c r="B63" s="176"/>
      <c r="C63" s="177"/>
      <c r="D63" s="176"/>
      <c r="E63" s="176"/>
      <c r="F63" s="176"/>
      <c r="G63" s="76"/>
      <c r="H63" s="82"/>
      <c r="I63" s="82"/>
      <c r="J63" s="77">
        <v>831360150</v>
      </c>
      <c r="K63" s="30"/>
      <c r="L63" s="170"/>
      <c r="M63" s="170"/>
      <c r="N63" s="170"/>
      <c r="O63" s="169"/>
      <c r="P63" s="169"/>
    </row>
    <row r="64" spans="1:16" x14ac:dyDescent="0.25">
      <c r="A64" s="183">
        <v>8</v>
      </c>
      <c r="B64" s="181">
        <v>4</v>
      </c>
      <c r="C64" s="183"/>
      <c r="D64" s="181"/>
      <c r="E64" s="181" t="s">
        <v>128</v>
      </c>
      <c r="F64" s="181" t="s">
        <v>165</v>
      </c>
      <c r="G64" s="75">
        <v>628</v>
      </c>
      <c r="H64" s="80">
        <v>4</v>
      </c>
      <c r="I64" s="80">
        <v>5</v>
      </c>
      <c r="J64" s="182">
        <v>840000000</v>
      </c>
      <c r="K64" s="181">
        <v>244</v>
      </c>
      <c r="L64" s="172">
        <f t="shared" ref="L64" si="13">SUM(L67:L78)</f>
        <v>3437.643</v>
      </c>
      <c r="M64" s="172">
        <f t="shared" ref="M64" si="14">SUM(M67:M78)</f>
        <v>8991.3060000000005</v>
      </c>
      <c r="N64" s="172">
        <f>SUM(N67:N78)</f>
        <v>0</v>
      </c>
      <c r="O64" s="169">
        <f t="shared" si="7"/>
        <v>0</v>
      </c>
      <c r="P64" s="169">
        <f t="shared" si="4"/>
        <v>0</v>
      </c>
    </row>
    <row r="65" spans="1:16" x14ac:dyDescent="0.25">
      <c r="A65" s="183"/>
      <c r="B65" s="181"/>
      <c r="C65" s="183"/>
      <c r="D65" s="181"/>
      <c r="E65" s="181"/>
      <c r="F65" s="181"/>
      <c r="G65" s="75">
        <v>636</v>
      </c>
      <c r="H65" s="79">
        <v>4</v>
      </c>
      <c r="I65" s="79">
        <v>6</v>
      </c>
      <c r="J65" s="182"/>
      <c r="K65" s="181"/>
      <c r="L65" s="172"/>
      <c r="M65" s="172"/>
      <c r="N65" s="172"/>
      <c r="O65" s="169"/>
      <c r="P65" s="169"/>
    </row>
    <row r="66" spans="1:16" x14ac:dyDescent="0.25">
      <c r="A66" s="183"/>
      <c r="B66" s="181"/>
      <c r="C66" s="183"/>
      <c r="D66" s="181"/>
      <c r="E66" s="181"/>
      <c r="F66" s="181"/>
      <c r="G66" s="76"/>
      <c r="H66" s="79">
        <v>6</v>
      </c>
      <c r="I66" s="79">
        <v>5</v>
      </c>
      <c r="J66" s="182"/>
      <c r="K66" s="181"/>
      <c r="L66" s="172"/>
      <c r="M66" s="172"/>
      <c r="N66" s="172"/>
      <c r="O66" s="169"/>
      <c r="P66" s="169"/>
    </row>
    <row r="67" spans="1:16" x14ac:dyDescent="0.25">
      <c r="A67" s="177">
        <v>8</v>
      </c>
      <c r="B67" s="176">
        <v>4</v>
      </c>
      <c r="C67" s="177">
        <v>2</v>
      </c>
      <c r="D67" s="176"/>
      <c r="E67" s="176" t="s">
        <v>265</v>
      </c>
      <c r="F67" s="176" t="s">
        <v>165</v>
      </c>
      <c r="G67" s="30">
        <v>628</v>
      </c>
      <c r="H67" s="177">
        <v>4</v>
      </c>
      <c r="I67" s="177">
        <v>5</v>
      </c>
      <c r="J67" s="77">
        <v>840262410</v>
      </c>
      <c r="K67" s="176">
        <v>244</v>
      </c>
      <c r="L67" s="170">
        <v>577.976</v>
      </c>
      <c r="M67" s="170">
        <v>522.60599999999999</v>
      </c>
      <c r="N67" s="170">
        <v>0</v>
      </c>
      <c r="O67" s="169">
        <f t="shared" si="7"/>
        <v>0</v>
      </c>
      <c r="P67" s="169">
        <f t="shared" si="4"/>
        <v>0</v>
      </c>
    </row>
    <row r="68" spans="1:16" x14ac:dyDescent="0.25">
      <c r="A68" s="177"/>
      <c r="B68" s="176"/>
      <c r="C68" s="177"/>
      <c r="D68" s="176"/>
      <c r="E68" s="176"/>
      <c r="F68" s="176"/>
      <c r="G68" s="30">
        <v>636</v>
      </c>
      <c r="H68" s="177"/>
      <c r="I68" s="177"/>
      <c r="J68" s="77">
        <v>840209020</v>
      </c>
      <c r="K68" s="176"/>
      <c r="L68" s="170"/>
      <c r="M68" s="170"/>
      <c r="N68" s="170"/>
      <c r="O68" s="169"/>
      <c r="P68" s="169"/>
    </row>
    <row r="69" spans="1:16" x14ac:dyDescent="0.25">
      <c r="A69" s="177"/>
      <c r="B69" s="176"/>
      <c r="C69" s="177"/>
      <c r="D69" s="176"/>
      <c r="E69" s="176"/>
      <c r="F69" s="176"/>
      <c r="G69" s="76"/>
      <c r="H69" s="177"/>
      <c r="I69" s="177"/>
      <c r="J69" s="77">
        <v>840263300</v>
      </c>
      <c r="K69" s="176"/>
      <c r="L69" s="170"/>
      <c r="M69" s="170"/>
      <c r="N69" s="170"/>
      <c r="O69" s="169"/>
      <c r="P69" s="169"/>
    </row>
    <row r="70" spans="1:16" ht="45" x14ac:dyDescent="0.25">
      <c r="A70" s="177">
        <v>8</v>
      </c>
      <c r="B70" s="176">
        <v>4</v>
      </c>
      <c r="C70" s="177">
        <v>3</v>
      </c>
      <c r="D70" s="176"/>
      <c r="E70" s="176" t="s">
        <v>266</v>
      </c>
      <c r="F70" s="30" t="s">
        <v>267</v>
      </c>
      <c r="G70" s="30" t="s">
        <v>257</v>
      </c>
      <c r="H70" s="177">
        <v>6</v>
      </c>
      <c r="I70" s="177">
        <v>5</v>
      </c>
      <c r="J70" s="77">
        <v>840362420</v>
      </c>
      <c r="K70" s="176">
        <v>244</v>
      </c>
      <c r="L70" s="170">
        <v>2859.6669999999999</v>
      </c>
      <c r="M70" s="170">
        <v>8468.7000000000007</v>
      </c>
      <c r="N70" s="170">
        <v>0</v>
      </c>
      <c r="O70" s="169">
        <f t="shared" si="7"/>
        <v>0</v>
      </c>
      <c r="P70" s="169">
        <f t="shared" si="4"/>
        <v>0</v>
      </c>
    </row>
    <row r="71" spans="1:16" x14ac:dyDescent="0.25">
      <c r="A71" s="177"/>
      <c r="B71" s="176"/>
      <c r="C71" s="177"/>
      <c r="D71" s="176"/>
      <c r="E71" s="176"/>
      <c r="F71" s="30" t="s">
        <v>69</v>
      </c>
      <c r="G71" s="30">
        <v>636</v>
      </c>
      <c r="H71" s="177"/>
      <c r="I71" s="177"/>
      <c r="J71" s="77">
        <v>840308890</v>
      </c>
      <c r="K71" s="176"/>
      <c r="L71" s="170"/>
      <c r="M71" s="170"/>
      <c r="N71" s="170"/>
      <c r="O71" s="169"/>
      <c r="P71" s="169"/>
    </row>
    <row r="72" spans="1:16" x14ac:dyDescent="0.25">
      <c r="A72" s="177">
        <v>8</v>
      </c>
      <c r="B72" s="176">
        <v>4</v>
      </c>
      <c r="C72" s="177">
        <v>5</v>
      </c>
      <c r="D72" s="176"/>
      <c r="E72" s="176" t="s">
        <v>268</v>
      </c>
      <c r="F72" s="176" t="s">
        <v>269</v>
      </c>
      <c r="G72" s="176">
        <v>628</v>
      </c>
      <c r="H72" s="177">
        <v>4</v>
      </c>
      <c r="I72" s="177">
        <v>6</v>
      </c>
      <c r="J72" s="77">
        <v>840560300</v>
      </c>
      <c r="K72" s="176">
        <v>243</v>
      </c>
      <c r="L72" s="170">
        <v>0</v>
      </c>
      <c r="M72" s="170">
        <v>0</v>
      </c>
      <c r="N72" s="170">
        <v>0</v>
      </c>
      <c r="O72" s="169">
        <v>0</v>
      </c>
      <c r="P72" s="169">
        <v>0</v>
      </c>
    </row>
    <row r="73" spans="1:16" x14ac:dyDescent="0.25">
      <c r="A73" s="177"/>
      <c r="B73" s="176"/>
      <c r="C73" s="177"/>
      <c r="D73" s="176"/>
      <c r="E73" s="176"/>
      <c r="F73" s="176"/>
      <c r="G73" s="176"/>
      <c r="H73" s="177"/>
      <c r="I73" s="177"/>
      <c r="J73" s="77" t="s">
        <v>270</v>
      </c>
      <c r="K73" s="176"/>
      <c r="L73" s="170"/>
      <c r="M73" s="170"/>
      <c r="N73" s="170"/>
      <c r="O73" s="169"/>
      <c r="P73" s="169"/>
    </row>
    <row r="74" spans="1:16" x14ac:dyDescent="0.25">
      <c r="A74" s="177">
        <v>8</v>
      </c>
      <c r="B74" s="176">
        <v>4</v>
      </c>
      <c r="C74" s="177">
        <v>6</v>
      </c>
      <c r="D74" s="176"/>
      <c r="E74" s="176" t="s">
        <v>271</v>
      </c>
      <c r="F74" s="176" t="s">
        <v>272</v>
      </c>
      <c r="G74" s="176">
        <v>628</v>
      </c>
      <c r="H74" s="177">
        <v>5</v>
      </c>
      <c r="I74" s="177">
        <v>3</v>
      </c>
      <c r="J74" s="178">
        <v>840662330</v>
      </c>
      <c r="K74" s="176">
        <v>244</v>
      </c>
      <c r="L74" s="170">
        <v>0</v>
      </c>
      <c r="M74" s="170">
        <v>0</v>
      </c>
      <c r="N74" s="170">
        <v>0</v>
      </c>
      <c r="O74" s="169">
        <v>0</v>
      </c>
      <c r="P74" s="169">
        <v>0</v>
      </c>
    </row>
    <row r="75" spans="1:16" x14ac:dyDescent="0.25">
      <c r="A75" s="177"/>
      <c r="B75" s="176"/>
      <c r="C75" s="177"/>
      <c r="D75" s="176"/>
      <c r="E75" s="176"/>
      <c r="F75" s="176"/>
      <c r="G75" s="176"/>
      <c r="H75" s="177"/>
      <c r="I75" s="177"/>
      <c r="J75" s="178"/>
      <c r="K75" s="176"/>
      <c r="L75" s="170"/>
      <c r="M75" s="170"/>
      <c r="N75" s="170"/>
      <c r="O75" s="169"/>
      <c r="P75" s="169"/>
    </row>
    <row r="76" spans="1:16" x14ac:dyDescent="0.25">
      <c r="A76" s="177"/>
      <c r="B76" s="176"/>
      <c r="C76" s="177"/>
      <c r="D76" s="176"/>
      <c r="E76" s="176"/>
      <c r="F76" s="176"/>
      <c r="G76" s="176"/>
      <c r="H76" s="177"/>
      <c r="I76" s="177"/>
      <c r="J76" s="178"/>
      <c r="K76" s="176"/>
      <c r="L76" s="170"/>
      <c r="M76" s="170"/>
      <c r="N76" s="170"/>
      <c r="O76" s="169"/>
      <c r="P76" s="169"/>
    </row>
    <row r="77" spans="1:16" x14ac:dyDescent="0.25">
      <c r="A77" s="177"/>
      <c r="B77" s="176"/>
      <c r="C77" s="177"/>
      <c r="D77" s="176"/>
      <c r="E77" s="176"/>
      <c r="F77" s="176"/>
      <c r="G77" s="176"/>
      <c r="H77" s="177"/>
      <c r="I77" s="177"/>
      <c r="J77" s="178"/>
      <c r="K77" s="176"/>
      <c r="L77" s="170"/>
      <c r="M77" s="170"/>
      <c r="N77" s="170"/>
      <c r="O77" s="169"/>
      <c r="P77" s="169"/>
    </row>
    <row r="78" spans="1:16" x14ac:dyDescent="0.25">
      <c r="A78" s="177"/>
      <c r="B78" s="176"/>
      <c r="C78" s="177"/>
      <c r="D78" s="176"/>
      <c r="E78" s="176"/>
      <c r="F78" s="30" t="s">
        <v>69</v>
      </c>
      <c r="G78" s="176"/>
      <c r="H78" s="177"/>
      <c r="I78" s="177"/>
      <c r="J78" s="178"/>
      <c r="K78" s="176"/>
      <c r="L78" s="170"/>
      <c r="M78" s="170"/>
      <c r="N78" s="170"/>
      <c r="O78" s="169"/>
      <c r="P78" s="169"/>
    </row>
    <row r="79" spans="1:16" x14ac:dyDescent="0.25">
      <c r="A79" s="183">
        <v>8</v>
      </c>
      <c r="B79" s="181">
        <v>5</v>
      </c>
      <c r="C79" s="183"/>
      <c r="D79" s="181"/>
      <c r="E79" s="181" t="s">
        <v>93</v>
      </c>
      <c r="F79" s="181" t="s">
        <v>242</v>
      </c>
      <c r="G79" s="181">
        <v>628</v>
      </c>
      <c r="H79" s="183">
        <v>4</v>
      </c>
      <c r="I79" s="183">
        <v>9</v>
      </c>
      <c r="J79" s="182" t="s">
        <v>273</v>
      </c>
      <c r="K79" s="181" t="s">
        <v>274</v>
      </c>
      <c r="L79" s="172">
        <v>0</v>
      </c>
      <c r="M79" s="172">
        <v>0</v>
      </c>
      <c r="N79" s="172">
        <v>0</v>
      </c>
      <c r="O79" s="169">
        <v>0</v>
      </c>
      <c r="P79" s="169">
        <v>0</v>
      </c>
    </row>
    <row r="80" spans="1:16" x14ac:dyDescent="0.25">
      <c r="A80" s="183"/>
      <c r="B80" s="181"/>
      <c r="C80" s="183"/>
      <c r="D80" s="181"/>
      <c r="E80" s="181"/>
      <c r="F80" s="181"/>
      <c r="G80" s="181"/>
      <c r="H80" s="183"/>
      <c r="I80" s="183"/>
      <c r="J80" s="182"/>
      <c r="K80" s="181"/>
      <c r="L80" s="172"/>
      <c r="M80" s="172"/>
      <c r="N80" s="172"/>
      <c r="O80" s="169"/>
      <c r="P80" s="169"/>
    </row>
    <row r="81" spans="1:16" x14ac:dyDescent="0.25">
      <c r="A81" s="183"/>
      <c r="B81" s="181"/>
      <c r="C81" s="183"/>
      <c r="D81" s="181"/>
      <c r="E81" s="181"/>
      <c r="F81" s="181"/>
      <c r="G81" s="181"/>
      <c r="H81" s="183"/>
      <c r="I81" s="183"/>
      <c r="J81" s="182"/>
      <c r="K81" s="181"/>
      <c r="L81" s="172"/>
      <c r="M81" s="172"/>
      <c r="N81" s="172"/>
      <c r="O81" s="169"/>
      <c r="P81" s="169"/>
    </row>
    <row r="82" spans="1:16" x14ac:dyDescent="0.25">
      <c r="A82" s="183"/>
      <c r="B82" s="181"/>
      <c r="C82" s="183"/>
      <c r="D82" s="181"/>
      <c r="E82" s="181"/>
      <c r="F82" s="181"/>
      <c r="G82" s="181"/>
      <c r="H82" s="183"/>
      <c r="I82" s="183"/>
      <c r="J82" s="182"/>
      <c r="K82" s="181"/>
      <c r="L82" s="172"/>
      <c r="M82" s="172"/>
      <c r="N82" s="172"/>
      <c r="O82" s="169"/>
      <c r="P82" s="169"/>
    </row>
    <row r="83" spans="1:16" ht="36.75" customHeight="1" x14ac:dyDescent="0.25">
      <c r="A83" s="183"/>
      <c r="B83" s="181"/>
      <c r="C83" s="183"/>
      <c r="D83" s="181"/>
      <c r="E83" s="181"/>
      <c r="F83" s="181"/>
      <c r="G83" s="181"/>
      <c r="H83" s="183"/>
      <c r="I83" s="183"/>
      <c r="J83" s="182"/>
      <c r="K83" s="181"/>
      <c r="L83" s="172"/>
      <c r="M83" s="172"/>
      <c r="N83" s="172"/>
      <c r="O83" s="169"/>
      <c r="P83" s="169"/>
    </row>
    <row r="84" spans="1:16" x14ac:dyDescent="0.25">
      <c r="A84" s="183"/>
      <c r="B84" s="181"/>
      <c r="C84" s="183"/>
      <c r="D84" s="181"/>
      <c r="E84" s="181"/>
      <c r="F84" s="181"/>
      <c r="G84" s="181"/>
      <c r="H84" s="183"/>
      <c r="I84" s="79">
        <v>8</v>
      </c>
      <c r="J84" s="77">
        <v>850162500</v>
      </c>
      <c r="K84" s="181"/>
      <c r="L84" s="172"/>
      <c r="M84" s="172"/>
      <c r="N84" s="172"/>
      <c r="O84" s="169"/>
      <c r="P84" s="169"/>
    </row>
    <row r="85" spans="1:16" x14ac:dyDescent="0.25">
      <c r="A85" s="183"/>
      <c r="B85" s="181"/>
      <c r="C85" s="183"/>
      <c r="D85" s="181"/>
      <c r="E85" s="181"/>
      <c r="F85" s="181"/>
      <c r="G85" s="181"/>
      <c r="H85" s="183"/>
      <c r="I85" s="79"/>
      <c r="J85" s="77">
        <v>850162550</v>
      </c>
      <c r="K85" s="181"/>
      <c r="L85" s="172"/>
      <c r="M85" s="172"/>
      <c r="N85" s="172"/>
      <c r="O85" s="169"/>
      <c r="P85" s="169"/>
    </row>
    <row r="86" spans="1:16" x14ac:dyDescent="0.25">
      <c r="A86" s="183"/>
      <c r="B86" s="181"/>
      <c r="C86" s="183"/>
      <c r="D86" s="181"/>
      <c r="E86" s="181"/>
      <c r="F86" s="181"/>
      <c r="G86" s="181"/>
      <c r="H86" s="183"/>
      <c r="I86" s="79"/>
      <c r="J86" s="77">
        <v>850104650</v>
      </c>
      <c r="K86" s="181"/>
      <c r="L86" s="172"/>
      <c r="M86" s="172"/>
      <c r="N86" s="172"/>
      <c r="O86" s="169"/>
      <c r="P86" s="169"/>
    </row>
    <row r="87" spans="1:16" x14ac:dyDescent="0.25">
      <c r="A87" s="183"/>
      <c r="B87" s="181"/>
      <c r="C87" s="183"/>
      <c r="D87" s="181"/>
      <c r="E87" s="181"/>
      <c r="F87" s="181"/>
      <c r="G87" s="181"/>
      <c r="H87" s="183"/>
      <c r="I87" s="79"/>
      <c r="J87" s="77">
        <v>850262520</v>
      </c>
      <c r="K87" s="181"/>
      <c r="L87" s="172"/>
      <c r="M87" s="172"/>
      <c r="N87" s="172"/>
      <c r="O87" s="169"/>
      <c r="P87" s="169"/>
    </row>
    <row r="88" spans="1:16" ht="26.25" customHeight="1" x14ac:dyDescent="0.25">
      <c r="A88" s="183"/>
      <c r="B88" s="181"/>
      <c r="C88" s="183"/>
      <c r="D88" s="181"/>
      <c r="E88" s="181"/>
      <c r="F88" s="181"/>
      <c r="G88" s="181"/>
      <c r="H88" s="183"/>
      <c r="I88" s="79"/>
      <c r="J88" s="77">
        <v>850262530</v>
      </c>
      <c r="K88" s="181"/>
      <c r="L88" s="172"/>
      <c r="M88" s="172"/>
      <c r="N88" s="172"/>
      <c r="O88" s="169"/>
      <c r="P88" s="169"/>
    </row>
    <row r="89" spans="1:16" ht="33.75" customHeight="1" x14ac:dyDescent="0.25">
      <c r="A89" s="183"/>
      <c r="B89" s="181"/>
      <c r="C89" s="183"/>
      <c r="D89" s="181"/>
      <c r="E89" s="181"/>
      <c r="F89" s="181"/>
      <c r="G89" s="181"/>
      <c r="H89" s="183"/>
      <c r="I89" s="79"/>
      <c r="J89" s="77">
        <v>850201380</v>
      </c>
      <c r="K89" s="181"/>
      <c r="L89" s="172"/>
      <c r="M89" s="172"/>
      <c r="N89" s="172"/>
      <c r="O89" s="169"/>
      <c r="P89" s="169"/>
    </row>
    <row r="90" spans="1:16" x14ac:dyDescent="0.25">
      <c r="A90" s="183"/>
      <c r="B90" s="181"/>
      <c r="C90" s="183"/>
      <c r="D90" s="181"/>
      <c r="E90" s="181"/>
      <c r="F90" s="176" t="s">
        <v>275</v>
      </c>
      <c r="G90" s="176"/>
      <c r="H90" s="177"/>
      <c r="I90" s="177"/>
      <c r="J90" s="77">
        <v>850162500</v>
      </c>
      <c r="K90" s="176"/>
      <c r="L90" s="170">
        <v>0</v>
      </c>
      <c r="M90" s="170">
        <v>0</v>
      </c>
      <c r="N90" s="170">
        <v>0</v>
      </c>
      <c r="O90" s="169">
        <v>0</v>
      </c>
      <c r="P90" s="169">
        <v>0</v>
      </c>
    </row>
    <row r="91" spans="1:16" x14ac:dyDescent="0.25">
      <c r="A91" s="183"/>
      <c r="B91" s="181"/>
      <c r="C91" s="183"/>
      <c r="D91" s="181"/>
      <c r="E91" s="181"/>
      <c r="F91" s="176"/>
      <c r="G91" s="176"/>
      <c r="H91" s="177"/>
      <c r="I91" s="177"/>
      <c r="J91" s="77">
        <v>850162570</v>
      </c>
      <c r="K91" s="176"/>
      <c r="L91" s="170"/>
      <c r="M91" s="170"/>
      <c r="N91" s="170"/>
      <c r="O91" s="169"/>
      <c r="P91" s="169"/>
    </row>
    <row r="92" spans="1:16" x14ac:dyDescent="0.25">
      <c r="A92" s="183"/>
      <c r="B92" s="181"/>
      <c r="C92" s="183"/>
      <c r="D92" s="181"/>
      <c r="E92" s="181"/>
      <c r="F92" s="176"/>
      <c r="G92" s="176"/>
      <c r="H92" s="177"/>
      <c r="I92" s="177"/>
      <c r="J92" s="77"/>
      <c r="K92" s="176"/>
      <c r="L92" s="170"/>
      <c r="M92" s="170"/>
      <c r="N92" s="170"/>
      <c r="O92" s="169"/>
      <c r="P92" s="169"/>
    </row>
    <row r="93" spans="1:16" x14ac:dyDescent="0.25">
      <c r="A93" s="183"/>
      <c r="B93" s="181"/>
      <c r="C93" s="183"/>
      <c r="D93" s="181"/>
      <c r="E93" s="181"/>
      <c r="F93" s="176"/>
      <c r="G93" s="176"/>
      <c r="H93" s="177"/>
      <c r="I93" s="177"/>
      <c r="J93" s="77">
        <v>850262510</v>
      </c>
      <c r="K93" s="176"/>
      <c r="L93" s="170"/>
      <c r="M93" s="170"/>
      <c r="N93" s="170"/>
      <c r="O93" s="169"/>
      <c r="P93" s="169"/>
    </row>
    <row r="94" spans="1:16" x14ac:dyDescent="0.25">
      <c r="A94" s="183"/>
      <c r="B94" s="181"/>
      <c r="C94" s="183"/>
      <c r="D94" s="181"/>
      <c r="E94" s="181"/>
      <c r="F94" s="176"/>
      <c r="G94" s="176"/>
      <c r="H94" s="177"/>
      <c r="I94" s="177"/>
      <c r="J94" s="77">
        <v>850262570</v>
      </c>
      <c r="K94" s="176"/>
      <c r="L94" s="170"/>
      <c r="M94" s="170"/>
      <c r="N94" s="170"/>
      <c r="O94" s="169"/>
      <c r="P94" s="169"/>
    </row>
    <row r="95" spans="1:16" x14ac:dyDescent="0.25">
      <c r="A95" s="183"/>
      <c r="B95" s="181"/>
      <c r="C95" s="183"/>
      <c r="D95" s="181"/>
      <c r="E95" s="181"/>
      <c r="F95" s="176"/>
      <c r="G95" s="176"/>
      <c r="H95" s="177"/>
      <c r="I95" s="177"/>
      <c r="J95" s="77">
        <v>850262580</v>
      </c>
      <c r="K95" s="176"/>
      <c r="L95" s="170"/>
      <c r="M95" s="170"/>
      <c r="N95" s="170"/>
      <c r="O95" s="169"/>
      <c r="P95" s="169"/>
    </row>
    <row r="96" spans="1:16" x14ac:dyDescent="0.25">
      <c r="A96" s="183"/>
      <c r="B96" s="181"/>
      <c r="C96" s="183"/>
      <c r="D96" s="181"/>
      <c r="E96" s="181"/>
      <c r="F96" s="176"/>
      <c r="G96" s="176"/>
      <c r="H96" s="177"/>
      <c r="I96" s="177"/>
      <c r="J96" s="77">
        <v>850360120</v>
      </c>
      <c r="K96" s="176"/>
      <c r="L96" s="170"/>
      <c r="M96" s="170"/>
      <c r="N96" s="170"/>
      <c r="O96" s="169"/>
      <c r="P96" s="169"/>
    </row>
    <row r="97" spans="1:16" x14ac:dyDescent="0.25">
      <c r="A97" s="177">
        <v>8</v>
      </c>
      <c r="B97" s="176">
        <v>5</v>
      </c>
      <c r="C97" s="177">
        <v>1</v>
      </c>
      <c r="D97" s="176"/>
      <c r="E97" s="176" t="s">
        <v>276</v>
      </c>
      <c r="F97" s="176" t="s">
        <v>242</v>
      </c>
      <c r="G97" s="176">
        <v>628</v>
      </c>
      <c r="H97" s="177">
        <v>4</v>
      </c>
      <c r="I97" s="177">
        <v>9</v>
      </c>
      <c r="J97" s="178">
        <v>850465</v>
      </c>
      <c r="K97" s="176" t="s">
        <v>277</v>
      </c>
      <c r="L97" s="170">
        <v>0</v>
      </c>
      <c r="M97" s="170">
        <v>0</v>
      </c>
      <c r="N97" s="170">
        <v>0</v>
      </c>
      <c r="O97" s="169">
        <v>0</v>
      </c>
      <c r="P97" s="169">
        <v>0</v>
      </c>
    </row>
    <row r="98" spans="1:16" x14ac:dyDescent="0.25">
      <c r="A98" s="177"/>
      <c r="B98" s="176"/>
      <c r="C98" s="177"/>
      <c r="D98" s="176"/>
      <c r="E98" s="176"/>
      <c r="F98" s="176"/>
      <c r="G98" s="176"/>
      <c r="H98" s="177"/>
      <c r="I98" s="177"/>
      <c r="J98" s="178"/>
      <c r="K98" s="176"/>
      <c r="L98" s="170"/>
      <c r="M98" s="170"/>
      <c r="N98" s="170"/>
      <c r="O98" s="169"/>
      <c r="P98" s="169"/>
    </row>
    <row r="99" spans="1:16" x14ac:dyDescent="0.25">
      <c r="A99" s="177"/>
      <c r="B99" s="176"/>
      <c r="C99" s="177"/>
      <c r="D99" s="176"/>
      <c r="E99" s="176"/>
      <c r="F99" s="176"/>
      <c r="G99" s="176"/>
      <c r="H99" s="177"/>
      <c r="I99" s="177"/>
      <c r="J99" s="77">
        <v>850162500</v>
      </c>
      <c r="K99" s="30">
        <v>612</v>
      </c>
      <c r="L99" s="170"/>
      <c r="M99" s="170"/>
      <c r="N99" s="170"/>
      <c r="O99" s="169"/>
      <c r="P99" s="169"/>
    </row>
    <row r="100" spans="1:16" x14ac:dyDescent="0.25">
      <c r="A100" s="177"/>
      <c r="B100" s="176"/>
      <c r="C100" s="177"/>
      <c r="D100" s="176"/>
      <c r="E100" s="176"/>
      <c r="F100" s="176"/>
      <c r="G100" s="176"/>
      <c r="H100" s="177"/>
      <c r="I100" s="177"/>
      <c r="J100" s="77">
        <v>850162550</v>
      </c>
      <c r="K100" s="30">
        <v>414</v>
      </c>
      <c r="L100" s="170"/>
      <c r="M100" s="170"/>
      <c r="N100" s="170"/>
      <c r="O100" s="169"/>
      <c r="P100" s="169"/>
    </row>
    <row r="101" spans="1:16" x14ac:dyDescent="0.25">
      <c r="A101" s="177"/>
      <c r="B101" s="176"/>
      <c r="C101" s="177"/>
      <c r="D101" s="176"/>
      <c r="E101" s="176"/>
      <c r="F101" s="176"/>
      <c r="G101" s="176"/>
      <c r="H101" s="177"/>
      <c r="I101" s="177"/>
      <c r="J101" s="77">
        <v>850104650</v>
      </c>
      <c r="K101" s="30"/>
      <c r="L101" s="170"/>
      <c r="M101" s="170"/>
      <c r="N101" s="170"/>
      <c r="O101" s="169"/>
      <c r="P101" s="169"/>
    </row>
    <row r="102" spans="1:16" x14ac:dyDescent="0.25">
      <c r="A102" s="177"/>
      <c r="B102" s="176"/>
      <c r="C102" s="177"/>
      <c r="D102" s="176"/>
      <c r="E102" s="176"/>
      <c r="F102" s="176"/>
      <c r="G102" s="176"/>
      <c r="H102" s="177"/>
      <c r="I102" s="177"/>
      <c r="J102" s="77" t="s">
        <v>278</v>
      </c>
      <c r="K102" s="30"/>
      <c r="L102" s="170"/>
      <c r="M102" s="170"/>
      <c r="N102" s="170"/>
      <c r="O102" s="169"/>
      <c r="P102" s="169"/>
    </row>
    <row r="103" spans="1:16" x14ac:dyDescent="0.25">
      <c r="A103" s="177"/>
      <c r="B103" s="176"/>
      <c r="C103" s="177"/>
      <c r="D103" s="176"/>
      <c r="E103" s="176"/>
      <c r="F103" s="176" t="s">
        <v>279</v>
      </c>
      <c r="G103" s="176"/>
      <c r="H103" s="177"/>
      <c r="I103" s="177"/>
      <c r="J103" s="77">
        <v>850162500</v>
      </c>
      <c r="K103" s="176">
        <v>244</v>
      </c>
      <c r="L103" s="170">
        <v>0</v>
      </c>
      <c r="M103" s="170">
        <v>0</v>
      </c>
      <c r="N103" s="170">
        <v>0</v>
      </c>
      <c r="O103" s="169">
        <v>0</v>
      </c>
      <c r="P103" s="169">
        <v>0</v>
      </c>
    </row>
    <row r="104" spans="1:16" x14ac:dyDescent="0.25">
      <c r="A104" s="177"/>
      <c r="B104" s="176"/>
      <c r="C104" s="177"/>
      <c r="D104" s="176"/>
      <c r="E104" s="176"/>
      <c r="F104" s="176"/>
      <c r="G104" s="176"/>
      <c r="H104" s="177"/>
      <c r="I104" s="177"/>
      <c r="J104" s="77">
        <v>850162570</v>
      </c>
      <c r="K104" s="176"/>
      <c r="L104" s="170"/>
      <c r="M104" s="170"/>
      <c r="N104" s="170"/>
      <c r="O104" s="169"/>
      <c r="P104" s="169"/>
    </row>
    <row r="105" spans="1:16" x14ac:dyDescent="0.25">
      <c r="A105" s="177"/>
      <c r="B105" s="176"/>
      <c r="C105" s="177"/>
      <c r="D105" s="176"/>
      <c r="E105" s="176"/>
      <c r="F105" s="176"/>
      <c r="G105" s="176"/>
      <c r="H105" s="177"/>
      <c r="I105" s="177"/>
      <c r="J105" s="77">
        <v>850104650</v>
      </c>
      <c r="K105" s="176"/>
      <c r="L105" s="170"/>
      <c r="M105" s="170"/>
      <c r="N105" s="170"/>
      <c r="O105" s="169"/>
      <c r="P105" s="169"/>
    </row>
    <row r="106" spans="1:16" ht="45" x14ac:dyDescent="0.25">
      <c r="A106" s="177">
        <v>8</v>
      </c>
      <c r="B106" s="176">
        <v>5</v>
      </c>
      <c r="C106" s="177">
        <v>2</v>
      </c>
      <c r="D106" s="181"/>
      <c r="E106" s="176" t="s">
        <v>280</v>
      </c>
      <c r="F106" s="176" t="s">
        <v>281</v>
      </c>
      <c r="G106" s="176">
        <v>628</v>
      </c>
      <c r="H106" s="177">
        <v>4</v>
      </c>
      <c r="I106" s="177">
        <v>9</v>
      </c>
      <c r="J106" s="77" t="s">
        <v>282</v>
      </c>
      <c r="K106" s="30" t="s">
        <v>283</v>
      </c>
      <c r="L106" s="170">
        <v>0</v>
      </c>
      <c r="M106" s="170">
        <v>0</v>
      </c>
      <c r="N106" s="170">
        <v>0</v>
      </c>
      <c r="O106" s="169">
        <v>0</v>
      </c>
      <c r="P106" s="169">
        <v>0</v>
      </c>
    </row>
    <row r="107" spans="1:16" x14ac:dyDescent="0.25">
      <c r="A107" s="177"/>
      <c r="B107" s="176"/>
      <c r="C107" s="177"/>
      <c r="D107" s="181"/>
      <c r="E107" s="176"/>
      <c r="F107" s="176"/>
      <c r="G107" s="176"/>
      <c r="H107" s="177"/>
      <c r="I107" s="177"/>
      <c r="J107" s="77">
        <v>850262510</v>
      </c>
      <c r="K107" s="30">
        <v>611</v>
      </c>
      <c r="L107" s="170"/>
      <c r="M107" s="170"/>
      <c r="N107" s="170"/>
      <c r="O107" s="169"/>
      <c r="P107" s="169"/>
    </row>
    <row r="108" spans="1:16" x14ac:dyDescent="0.25">
      <c r="A108" s="177"/>
      <c r="B108" s="176"/>
      <c r="C108" s="177"/>
      <c r="D108" s="181"/>
      <c r="E108" s="176"/>
      <c r="F108" s="176"/>
      <c r="G108" s="176"/>
      <c r="H108" s="177"/>
      <c r="I108" s="177"/>
      <c r="J108" s="77">
        <v>850262520</v>
      </c>
      <c r="K108" s="30">
        <v>612</v>
      </c>
      <c r="L108" s="170"/>
      <c r="M108" s="170"/>
      <c r="N108" s="170"/>
      <c r="O108" s="169"/>
      <c r="P108" s="169"/>
    </row>
    <row r="109" spans="1:16" ht="22.5" x14ac:dyDescent="0.25">
      <c r="A109" s="177"/>
      <c r="B109" s="176"/>
      <c r="C109" s="177"/>
      <c r="D109" s="181"/>
      <c r="E109" s="176"/>
      <c r="F109" s="176"/>
      <c r="G109" s="176"/>
      <c r="H109" s="177"/>
      <c r="I109" s="177"/>
      <c r="J109" s="77" t="s">
        <v>284</v>
      </c>
      <c r="K109" s="30"/>
      <c r="L109" s="170"/>
      <c r="M109" s="170"/>
      <c r="N109" s="170"/>
      <c r="O109" s="169"/>
      <c r="P109" s="169"/>
    </row>
    <row r="110" spans="1:16" x14ac:dyDescent="0.25">
      <c r="A110" s="177"/>
      <c r="B110" s="176"/>
      <c r="C110" s="177"/>
      <c r="D110" s="181"/>
      <c r="E110" s="176"/>
      <c r="F110" s="176"/>
      <c r="G110" s="176"/>
      <c r="H110" s="177"/>
      <c r="I110" s="177"/>
      <c r="J110" s="77">
        <v>850266770</v>
      </c>
      <c r="K110" s="30"/>
      <c r="L110" s="170"/>
      <c r="M110" s="170"/>
      <c r="N110" s="170"/>
      <c r="O110" s="169"/>
      <c r="P110" s="169"/>
    </row>
    <row r="111" spans="1:16" x14ac:dyDescent="0.25">
      <c r="A111" s="177"/>
      <c r="B111" s="176"/>
      <c r="C111" s="177"/>
      <c r="D111" s="181"/>
      <c r="E111" s="176"/>
      <c r="F111" s="176"/>
      <c r="G111" s="176"/>
      <c r="H111" s="177"/>
      <c r="I111" s="177"/>
      <c r="J111" s="77">
        <v>850262510</v>
      </c>
      <c r="K111" s="176"/>
      <c r="L111" s="170">
        <v>0</v>
      </c>
      <c r="M111" s="170">
        <v>0</v>
      </c>
      <c r="N111" s="170">
        <v>0</v>
      </c>
      <c r="O111" s="169">
        <v>0</v>
      </c>
      <c r="P111" s="169">
        <v>0</v>
      </c>
    </row>
    <row r="112" spans="1:16" x14ac:dyDescent="0.25">
      <c r="A112" s="177"/>
      <c r="B112" s="176"/>
      <c r="C112" s="177"/>
      <c r="D112" s="181"/>
      <c r="E112" s="176"/>
      <c r="F112" s="176"/>
      <c r="G112" s="176"/>
      <c r="H112" s="177"/>
      <c r="I112" s="177"/>
      <c r="J112" s="77">
        <v>850262570</v>
      </c>
      <c r="K112" s="176"/>
      <c r="L112" s="170"/>
      <c r="M112" s="170"/>
      <c r="N112" s="170"/>
      <c r="O112" s="169"/>
      <c r="P112" s="169"/>
    </row>
    <row r="113" spans="1:16" x14ac:dyDescent="0.25">
      <c r="A113" s="177"/>
      <c r="B113" s="176"/>
      <c r="C113" s="177"/>
      <c r="D113" s="181"/>
      <c r="E113" s="176"/>
      <c r="F113" s="176"/>
      <c r="G113" s="176"/>
      <c r="H113" s="177"/>
      <c r="I113" s="177"/>
      <c r="J113" s="77">
        <v>850262580</v>
      </c>
      <c r="K113" s="176"/>
      <c r="L113" s="170"/>
      <c r="M113" s="170"/>
      <c r="N113" s="170"/>
      <c r="O113" s="169"/>
      <c r="P113" s="169"/>
    </row>
    <row r="114" spans="1:16" x14ac:dyDescent="0.25">
      <c r="A114" s="177"/>
      <c r="B114" s="176"/>
      <c r="C114" s="177"/>
      <c r="D114" s="181"/>
      <c r="E114" s="176"/>
      <c r="F114" s="176"/>
      <c r="G114" s="176"/>
      <c r="H114" s="177"/>
      <c r="I114" s="177"/>
      <c r="J114" s="77">
        <v>850201380</v>
      </c>
      <c r="K114" s="176"/>
      <c r="L114" s="170"/>
      <c r="M114" s="170"/>
      <c r="N114" s="170"/>
      <c r="O114" s="169"/>
      <c r="P114" s="169"/>
    </row>
    <row r="115" spans="1:16" x14ac:dyDescent="0.25">
      <c r="A115" s="177">
        <v>8</v>
      </c>
      <c r="B115" s="176">
        <v>5</v>
      </c>
      <c r="C115" s="177">
        <v>3</v>
      </c>
      <c r="D115" s="181"/>
      <c r="E115" s="176" t="s">
        <v>285</v>
      </c>
      <c r="F115" s="176" t="s">
        <v>279</v>
      </c>
      <c r="G115" s="176">
        <v>628</v>
      </c>
      <c r="H115" s="177">
        <v>4</v>
      </c>
      <c r="I115" s="177">
        <v>9</v>
      </c>
      <c r="J115" s="178">
        <v>850360120</v>
      </c>
      <c r="K115" s="176"/>
      <c r="L115" s="172">
        <v>0</v>
      </c>
      <c r="M115" s="172">
        <v>0</v>
      </c>
      <c r="N115" s="172">
        <v>0</v>
      </c>
      <c r="O115" s="169">
        <v>0</v>
      </c>
      <c r="P115" s="169">
        <v>0</v>
      </c>
    </row>
    <row r="116" spans="1:16" x14ac:dyDescent="0.25">
      <c r="A116" s="177"/>
      <c r="B116" s="176"/>
      <c r="C116" s="177"/>
      <c r="D116" s="181"/>
      <c r="E116" s="176"/>
      <c r="F116" s="176"/>
      <c r="G116" s="176"/>
      <c r="H116" s="177"/>
      <c r="I116" s="177"/>
      <c r="J116" s="178"/>
      <c r="K116" s="176"/>
      <c r="L116" s="172"/>
      <c r="M116" s="172"/>
      <c r="N116" s="172"/>
      <c r="O116" s="169"/>
      <c r="P116" s="169"/>
    </row>
    <row r="117" spans="1:16" x14ac:dyDescent="0.25">
      <c r="A117" s="177">
        <v>8</v>
      </c>
      <c r="B117" s="176">
        <v>5</v>
      </c>
      <c r="C117" s="177">
        <v>4</v>
      </c>
      <c r="D117" s="181"/>
      <c r="E117" s="176" t="s">
        <v>286</v>
      </c>
      <c r="F117" s="176" t="s">
        <v>287</v>
      </c>
      <c r="G117" s="176">
        <v>628</v>
      </c>
      <c r="H117" s="177">
        <v>4</v>
      </c>
      <c r="I117" s="177">
        <v>8</v>
      </c>
      <c r="J117" s="77">
        <v>856290</v>
      </c>
      <c r="K117" s="176">
        <v>810</v>
      </c>
      <c r="L117" s="170">
        <v>0</v>
      </c>
      <c r="M117" s="170">
        <v>0</v>
      </c>
      <c r="N117" s="170">
        <v>0</v>
      </c>
      <c r="O117" s="169">
        <v>0</v>
      </c>
      <c r="P117" s="169">
        <v>0</v>
      </c>
    </row>
    <row r="118" spans="1:16" x14ac:dyDescent="0.25">
      <c r="A118" s="177"/>
      <c r="B118" s="176"/>
      <c r="C118" s="177"/>
      <c r="D118" s="181"/>
      <c r="E118" s="176"/>
      <c r="F118" s="176"/>
      <c r="G118" s="176"/>
      <c r="H118" s="177"/>
      <c r="I118" s="177"/>
      <c r="J118" s="77">
        <v>850362900</v>
      </c>
      <c r="K118" s="176"/>
      <c r="L118" s="170"/>
      <c r="M118" s="170"/>
      <c r="N118" s="170"/>
      <c r="O118" s="169"/>
      <c r="P118" s="169"/>
    </row>
    <row r="119" spans="1:16" x14ac:dyDescent="0.25">
      <c r="A119" s="177"/>
      <c r="B119" s="176"/>
      <c r="C119" s="177"/>
      <c r="D119" s="181"/>
      <c r="E119" s="176"/>
      <c r="F119" s="176" t="s">
        <v>165</v>
      </c>
      <c r="G119" s="176"/>
      <c r="H119" s="177"/>
      <c r="I119" s="177"/>
      <c r="J119" s="178">
        <v>850462590</v>
      </c>
      <c r="K119" s="176">
        <v>540</v>
      </c>
      <c r="L119" s="170">
        <v>0</v>
      </c>
      <c r="M119" s="170">
        <v>0</v>
      </c>
      <c r="N119" s="170">
        <v>0</v>
      </c>
      <c r="O119" s="169">
        <v>0</v>
      </c>
      <c r="P119" s="169">
        <v>0</v>
      </c>
    </row>
    <row r="120" spans="1:16" x14ac:dyDescent="0.25">
      <c r="A120" s="177"/>
      <c r="B120" s="176"/>
      <c r="C120" s="177"/>
      <c r="D120" s="181"/>
      <c r="E120" s="176"/>
      <c r="F120" s="176"/>
      <c r="G120" s="176"/>
      <c r="H120" s="177"/>
      <c r="I120" s="177"/>
      <c r="J120" s="178"/>
      <c r="K120" s="176"/>
      <c r="L120" s="170"/>
      <c r="M120" s="170"/>
      <c r="N120" s="170"/>
      <c r="O120" s="169"/>
      <c r="P120" s="169"/>
    </row>
    <row r="121" spans="1:16" x14ac:dyDescent="0.25">
      <c r="A121" s="183">
        <v>8</v>
      </c>
      <c r="B121" s="181">
        <v>6</v>
      </c>
      <c r="C121" s="183"/>
      <c r="D121" s="181"/>
      <c r="E121" s="181" t="s">
        <v>288</v>
      </c>
      <c r="F121" s="181" t="s">
        <v>142</v>
      </c>
      <c r="G121" s="75">
        <v>628</v>
      </c>
      <c r="H121" s="183"/>
      <c r="I121" s="183"/>
      <c r="J121" s="182">
        <v>860000000</v>
      </c>
      <c r="K121" s="181"/>
      <c r="L121" s="172">
        <f t="shared" ref="L121:N121" si="15">L123+L125</f>
        <v>0</v>
      </c>
      <c r="M121" s="172">
        <f t="shared" si="15"/>
        <v>0</v>
      </c>
      <c r="N121" s="172">
        <f t="shared" si="15"/>
        <v>0</v>
      </c>
      <c r="O121" s="169">
        <v>0</v>
      </c>
      <c r="P121" s="169">
        <v>0</v>
      </c>
    </row>
    <row r="122" spans="1:16" ht="32.25" customHeight="1" x14ac:dyDescent="0.25">
      <c r="A122" s="183"/>
      <c r="B122" s="181"/>
      <c r="C122" s="183"/>
      <c r="D122" s="181"/>
      <c r="E122" s="181"/>
      <c r="F122" s="181"/>
      <c r="G122" s="75">
        <v>639</v>
      </c>
      <c r="H122" s="183"/>
      <c r="I122" s="183"/>
      <c r="J122" s="182"/>
      <c r="K122" s="181"/>
      <c r="L122" s="172"/>
      <c r="M122" s="172"/>
      <c r="N122" s="172"/>
      <c r="O122" s="169"/>
      <c r="P122" s="169"/>
    </row>
    <row r="123" spans="1:16" x14ac:dyDescent="0.25">
      <c r="A123" s="177">
        <v>8</v>
      </c>
      <c r="B123" s="176">
        <v>6</v>
      </c>
      <c r="C123" s="177">
        <v>1</v>
      </c>
      <c r="D123" s="181"/>
      <c r="E123" s="176" t="s">
        <v>289</v>
      </c>
      <c r="F123" s="176" t="s">
        <v>142</v>
      </c>
      <c r="G123" s="30">
        <v>628</v>
      </c>
      <c r="H123" s="177">
        <v>5</v>
      </c>
      <c r="I123" s="177">
        <v>3</v>
      </c>
      <c r="J123" s="77">
        <v>860163302</v>
      </c>
      <c r="K123" s="176">
        <v>244</v>
      </c>
      <c r="L123" s="170">
        <v>0</v>
      </c>
      <c r="M123" s="170">
        <v>0</v>
      </c>
      <c r="N123" s="170">
        <v>0</v>
      </c>
      <c r="O123" s="169">
        <v>0</v>
      </c>
      <c r="P123" s="169">
        <v>0</v>
      </c>
    </row>
    <row r="124" spans="1:16" ht="20.25" customHeight="1" x14ac:dyDescent="0.25">
      <c r="A124" s="177"/>
      <c r="B124" s="176"/>
      <c r="C124" s="177"/>
      <c r="D124" s="181"/>
      <c r="E124" s="176"/>
      <c r="F124" s="176"/>
      <c r="G124" s="30">
        <v>639</v>
      </c>
      <c r="H124" s="177"/>
      <c r="I124" s="177"/>
      <c r="J124" s="77" t="s">
        <v>290</v>
      </c>
      <c r="K124" s="176"/>
      <c r="L124" s="170"/>
      <c r="M124" s="170"/>
      <c r="N124" s="170"/>
      <c r="O124" s="169"/>
      <c r="P124" s="169"/>
    </row>
    <row r="125" spans="1:16" x14ac:dyDescent="0.25">
      <c r="A125" s="177">
        <v>8</v>
      </c>
      <c r="B125" s="176">
        <v>6</v>
      </c>
      <c r="C125" s="177" t="s">
        <v>291</v>
      </c>
      <c r="D125" s="184"/>
      <c r="E125" s="176" t="s">
        <v>292</v>
      </c>
      <c r="F125" s="176" t="s">
        <v>247</v>
      </c>
      <c r="G125" s="30">
        <v>628</v>
      </c>
      <c r="H125" s="177">
        <v>5</v>
      </c>
      <c r="I125" s="177">
        <v>3</v>
      </c>
      <c r="J125" s="178" t="s">
        <v>293</v>
      </c>
      <c r="K125" s="176">
        <v>244</v>
      </c>
      <c r="L125" s="170">
        <v>0</v>
      </c>
      <c r="M125" s="170">
        <v>0</v>
      </c>
      <c r="N125" s="170">
        <v>0</v>
      </c>
      <c r="O125" s="169">
        <v>0</v>
      </c>
      <c r="P125" s="169">
        <v>0</v>
      </c>
    </row>
    <row r="126" spans="1:16" x14ac:dyDescent="0.25">
      <c r="A126" s="177"/>
      <c r="B126" s="176"/>
      <c r="C126" s="177"/>
      <c r="D126" s="184"/>
      <c r="E126" s="176"/>
      <c r="F126" s="176"/>
      <c r="G126" s="30">
        <v>639</v>
      </c>
      <c r="H126" s="177"/>
      <c r="I126" s="177"/>
      <c r="J126" s="178"/>
      <c r="K126" s="176"/>
      <c r="L126" s="170"/>
      <c r="M126" s="170"/>
      <c r="N126" s="170"/>
      <c r="O126" s="169"/>
      <c r="P126" s="169"/>
    </row>
    <row r="127" spans="1:16" ht="52.5" x14ac:dyDescent="0.25">
      <c r="A127" s="183">
        <v>8</v>
      </c>
      <c r="B127" s="181">
        <v>7</v>
      </c>
      <c r="C127" s="183"/>
      <c r="D127" s="184"/>
      <c r="E127" s="181" t="s">
        <v>175</v>
      </c>
      <c r="F127" s="75" t="s">
        <v>294</v>
      </c>
      <c r="G127" s="181" t="s">
        <v>295</v>
      </c>
      <c r="H127" s="80">
        <v>5</v>
      </c>
      <c r="I127" s="80">
        <v>3</v>
      </c>
      <c r="J127" s="182">
        <v>870000000</v>
      </c>
      <c r="K127" s="75">
        <v>244</v>
      </c>
      <c r="L127" s="172">
        <f t="shared" ref="L127:N127" si="16">L129</f>
        <v>9356.3219999999983</v>
      </c>
      <c r="M127" s="172">
        <f t="shared" ref="M127" si="17">M129</f>
        <v>14726.841</v>
      </c>
      <c r="N127" s="172">
        <f t="shared" si="16"/>
        <v>13686.300999999999</v>
      </c>
      <c r="O127" s="169">
        <f t="shared" ref="O127:O131" si="18">N127/L127*100</f>
        <v>146.27864453574816</v>
      </c>
      <c r="P127" s="169">
        <f t="shared" ref="P127:P131" si="19">N127/M127*100</f>
        <v>92.934397811451888</v>
      </c>
    </row>
    <row r="128" spans="1:16" ht="21" x14ac:dyDescent="0.25">
      <c r="A128" s="183"/>
      <c r="B128" s="181"/>
      <c r="C128" s="183"/>
      <c r="D128" s="184"/>
      <c r="E128" s="181"/>
      <c r="F128" s="75" t="s">
        <v>165</v>
      </c>
      <c r="G128" s="181"/>
      <c r="H128" s="80">
        <v>1</v>
      </c>
      <c r="I128" s="80">
        <v>13</v>
      </c>
      <c r="J128" s="182"/>
      <c r="K128" s="75">
        <v>242</v>
      </c>
      <c r="L128" s="172"/>
      <c r="M128" s="172"/>
      <c r="N128" s="172"/>
      <c r="O128" s="169"/>
      <c r="P128" s="169"/>
    </row>
    <row r="129" spans="1:16" ht="56.25" x14ac:dyDescent="0.25">
      <c r="A129" s="177">
        <v>8</v>
      </c>
      <c r="B129" s="176">
        <v>7</v>
      </c>
      <c r="C129" s="177">
        <v>1</v>
      </c>
      <c r="D129" s="181"/>
      <c r="E129" s="176" t="s">
        <v>163</v>
      </c>
      <c r="F129" s="30" t="s">
        <v>294</v>
      </c>
      <c r="G129" s="30" t="s">
        <v>296</v>
      </c>
      <c r="H129" s="79">
        <v>5</v>
      </c>
      <c r="I129" s="79">
        <v>3</v>
      </c>
      <c r="J129" s="178">
        <v>870100000</v>
      </c>
      <c r="K129" s="30">
        <v>244</v>
      </c>
      <c r="L129" s="170">
        <f t="shared" ref="L129:N129" si="20">SUM(L131:L180)</f>
        <v>9356.3219999999983</v>
      </c>
      <c r="M129" s="170">
        <f t="shared" ref="M129" si="21">SUM(M131:M180)</f>
        <v>14726.841</v>
      </c>
      <c r="N129" s="170">
        <f t="shared" si="20"/>
        <v>13686.300999999999</v>
      </c>
      <c r="O129" s="169">
        <f t="shared" si="18"/>
        <v>146.27864453574816</v>
      </c>
      <c r="P129" s="169">
        <f t="shared" si="19"/>
        <v>92.934397811451888</v>
      </c>
    </row>
    <row r="130" spans="1:16" ht="22.5" x14ac:dyDescent="0.25">
      <c r="A130" s="177"/>
      <c r="B130" s="176"/>
      <c r="C130" s="177"/>
      <c r="D130" s="181"/>
      <c r="E130" s="176"/>
      <c r="F130" s="30" t="s">
        <v>165</v>
      </c>
      <c r="G130" s="30">
        <v>636</v>
      </c>
      <c r="H130" s="79">
        <v>1</v>
      </c>
      <c r="I130" s="79">
        <v>13</v>
      </c>
      <c r="J130" s="178"/>
      <c r="K130" s="30">
        <v>243</v>
      </c>
      <c r="L130" s="170"/>
      <c r="M130" s="170"/>
      <c r="N130" s="170"/>
      <c r="O130" s="169"/>
      <c r="P130" s="169"/>
    </row>
    <row r="131" spans="1:16" ht="56.25" x14ac:dyDescent="0.25">
      <c r="A131" s="177">
        <v>8</v>
      </c>
      <c r="B131" s="176">
        <v>7</v>
      </c>
      <c r="C131" s="177">
        <v>1</v>
      </c>
      <c r="D131" s="176">
        <v>1</v>
      </c>
      <c r="E131" s="176" t="s">
        <v>164</v>
      </c>
      <c r="F131" s="30" t="s">
        <v>294</v>
      </c>
      <c r="G131" s="176" t="s">
        <v>296</v>
      </c>
      <c r="H131" s="79">
        <v>5</v>
      </c>
      <c r="I131" s="79">
        <v>3</v>
      </c>
      <c r="J131" s="77" t="s">
        <v>297</v>
      </c>
      <c r="K131" s="30">
        <v>244</v>
      </c>
      <c r="L131" s="170">
        <v>687.8</v>
      </c>
      <c r="M131" s="170">
        <v>540.54399999999998</v>
      </c>
      <c r="N131" s="170">
        <v>540.54399999999998</v>
      </c>
      <c r="O131" s="169">
        <f t="shared" si="18"/>
        <v>78.590287874382085</v>
      </c>
      <c r="P131" s="169">
        <f t="shared" si="19"/>
        <v>100</v>
      </c>
    </row>
    <row r="132" spans="1:16" ht="22.5" x14ac:dyDescent="0.25">
      <c r="A132" s="177"/>
      <c r="B132" s="176"/>
      <c r="C132" s="177"/>
      <c r="D132" s="176"/>
      <c r="E132" s="176"/>
      <c r="F132" s="30" t="s">
        <v>165</v>
      </c>
      <c r="G132" s="176"/>
      <c r="H132" s="79">
        <v>5</v>
      </c>
      <c r="I132" s="79">
        <v>2</v>
      </c>
      <c r="J132" s="77" t="s">
        <v>298</v>
      </c>
      <c r="K132" s="30">
        <v>244</v>
      </c>
      <c r="L132" s="170"/>
      <c r="M132" s="170"/>
      <c r="N132" s="170"/>
      <c r="O132" s="169"/>
      <c r="P132" s="169"/>
    </row>
    <row r="133" spans="1:16" x14ac:dyDescent="0.25">
      <c r="A133" s="177"/>
      <c r="B133" s="176"/>
      <c r="C133" s="177"/>
      <c r="D133" s="176"/>
      <c r="E133" s="176"/>
      <c r="F133" s="76"/>
      <c r="G133" s="176"/>
      <c r="H133" s="82"/>
      <c r="I133" s="82"/>
      <c r="J133" s="77" t="s">
        <v>299</v>
      </c>
      <c r="K133" s="30">
        <v>244</v>
      </c>
      <c r="L133" s="170"/>
      <c r="M133" s="170"/>
      <c r="N133" s="170"/>
      <c r="O133" s="169"/>
      <c r="P133" s="169"/>
    </row>
    <row r="134" spans="1:16" x14ac:dyDescent="0.25">
      <c r="A134" s="177"/>
      <c r="B134" s="176"/>
      <c r="C134" s="177"/>
      <c r="D134" s="176"/>
      <c r="E134" s="176"/>
      <c r="F134" s="76"/>
      <c r="G134" s="176"/>
      <c r="H134" s="82"/>
      <c r="I134" s="82"/>
      <c r="J134" s="77" t="s">
        <v>300</v>
      </c>
      <c r="K134" s="30">
        <v>244</v>
      </c>
      <c r="L134" s="170"/>
      <c r="M134" s="170"/>
      <c r="N134" s="170"/>
      <c r="O134" s="169"/>
      <c r="P134" s="169"/>
    </row>
    <row r="135" spans="1:16" x14ac:dyDescent="0.25">
      <c r="A135" s="177"/>
      <c r="B135" s="176"/>
      <c r="C135" s="177"/>
      <c r="D135" s="176"/>
      <c r="E135" s="176"/>
      <c r="F135" s="76"/>
      <c r="G135" s="176"/>
      <c r="H135" s="82"/>
      <c r="I135" s="82"/>
      <c r="J135" s="77" t="s">
        <v>301</v>
      </c>
      <c r="K135" s="30">
        <v>244</v>
      </c>
      <c r="L135" s="170"/>
      <c r="M135" s="170"/>
      <c r="N135" s="170"/>
      <c r="O135" s="169"/>
      <c r="P135" s="169"/>
    </row>
    <row r="136" spans="1:16" x14ac:dyDescent="0.25">
      <c r="A136" s="177"/>
      <c r="B136" s="176"/>
      <c r="C136" s="177"/>
      <c r="D136" s="176"/>
      <c r="E136" s="176"/>
      <c r="F136" s="76"/>
      <c r="G136" s="176"/>
      <c r="H136" s="82"/>
      <c r="I136" s="82"/>
      <c r="J136" s="77" t="s">
        <v>302</v>
      </c>
      <c r="K136" s="30">
        <v>244</v>
      </c>
      <c r="L136" s="170"/>
      <c r="M136" s="170"/>
      <c r="N136" s="170"/>
      <c r="O136" s="169"/>
      <c r="P136" s="169"/>
    </row>
    <row r="137" spans="1:16" x14ac:dyDescent="0.25">
      <c r="A137" s="177"/>
      <c r="B137" s="176"/>
      <c r="C137" s="177"/>
      <c r="D137" s="176"/>
      <c r="E137" s="176"/>
      <c r="F137" s="76"/>
      <c r="G137" s="176"/>
      <c r="H137" s="82"/>
      <c r="I137" s="82"/>
      <c r="J137" s="77" t="s">
        <v>303</v>
      </c>
      <c r="K137" s="30">
        <v>244</v>
      </c>
      <c r="L137" s="170"/>
      <c r="M137" s="170"/>
      <c r="N137" s="170"/>
      <c r="O137" s="169"/>
      <c r="P137" s="169"/>
    </row>
    <row r="138" spans="1:16" x14ac:dyDescent="0.25">
      <c r="A138" s="177"/>
      <c r="B138" s="176"/>
      <c r="C138" s="177"/>
      <c r="D138" s="176"/>
      <c r="E138" s="176"/>
      <c r="F138" s="76"/>
      <c r="G138" s="176"/>
      <c r="H138" s="82"/>
      <c r="I138" s="82"/>
      <c r="J138" s="77" t="s">
        <v>304</v>
      </c>
      <c r="K138" s="30">
        <v>244</v>
      </c>
      <c r="L138" s="170"/>
      <c r="M138" s="170"/>
      <c r="N138" s="170"/>
      <c r="O138" s="169"/>
      <c r="P138" s="169"/>
    </row>
    <row r="139" spans="1:16" x14ac:dyDescent="0.25">
      <c r="A139" s="177"/>
      <c r="B139" s="176"/>
      <c r="C139" s="177"/>
      <c r="D139" s="176"/>
      <c r="E139" s="176"/>
      <c r="F139" s="76"/>
      <c r="G139" s="176"/>
      <c r="H139" s="82"/>
      <c r="I139" s="82"/>
      <c r="J139" s="77" t="s">
        <v>305</v>
      </c>
      <c r="K139" s="30">
        <v>244</v>
      </c>
      <c r="L139" s="170"/>
      <c r="M139" s="170"/>
      <c r="N139" s="170"/>
      <c r="O139" s="169"/>
      <c r="P139" s="169"/>
    </row>
    <row r="140" spans="1:16" x14ac:dyDescent="0.25">
      <c r="A140" s="177"/>
      <c r="B140" s="176"/>
      <c r="C140" s="177"/>
      <c r="D140" s="176"/>
      <c r="E140" s="176"/>
      <c r="F140" s="76"/>
      <c r="G140" s="176"/>
      <c r="H140" s="82"/>
      <c r="I140" s="82"/>
      <c r="J140" s="77" t="s">
        <v>306</v>
      </c>
      <c r="K140" s="30">
        <v>244</v>
      </c>
      <c r="L140" s="170"/>
      <c r="M140" s="170"/>
      <c r="N140" s="170"/>
      <c r="O140" s="169"/>
      <c r="P140" s="169"/>
    </row>
    <row r="141" spans="1:16" x14ac:dyDescent="0.25">
      <c r="A141" s="177"/>
      <c r="B141" s="176"/>
      <c r="C141" s="177"/>
      <c r="D141" s="176"/>
      <c r="E141" s="176"/>
      <c r="F141" s="76"/>
      <c r="G141" s="176"/>
      <c r="H141" s="82"/>
      <c r="I141" s="82"/>
      <c r="J141" s="77" t="s">
        <v>307</v>
      </c>
      <c r="K141" s="30">
        <v>244</v>
      </c>
      <c r="L141" s="170"/>
      <c r="M141" s="170"/>
      <c r="N141" s="170"/>
      <c r="O141" s="169"/>
      <c r="P141" s="169"/>
    </row>
    <row r="142" spans="1:16" x14ac:dyDescent="0.25">
      <c r="A142" s="177">
        <v>8</v>
      </c>
      <c r="B142" s="176">
        <v>7</v>
      </c>
      <c r="C142" s="177">
        <v>1</v>
      </c>
      <c r="D142" s="176">
        <v>2</v>
      </c>
      <c r="E142" s="176" t="s">
        <v>308</v>
      </c>
      <c r="F142" s="176" t="s">
        <v>309</v>
      </c>
      <c r="G142" s="176" t="s">
        <v>296</v>
      </c>
      <c r="H142" s="177">
        <v>5</v>
      </c>
      <c r="I142" s="177">
        <v>3</v>
      </c>
      <c r="J142" s="77">
        <v>870162350</v>
      </c>
      <c r="K142" s="176">
        <v>244</v>
      </c>
      <c r="L142" s="170">
        <v>1000</v>
      </c>
      <c r="M142" s="170">
        <v>347.923</v>
      </c>
      <c r="N142" s="170">
        <v>318.52199999999999</v>
      </c>
      <c r="O142" s="169">
        <f t="shared" ref="O142:O173" si="22">N142/L142*100</f>
        <v>31.852199999999996</v>
      </c>
      <c r="P142" s="169">
        <f t="shared" ref="P142:P173" si="23">N142/M142*100</f>
        <v>91.54956700189409</v>
      </c>
    </row>
    <row r="143" spans="1:16" x14ac:dyDescent="0.25">
      <c r="A143" s="177"/>
      <c r="B143" s="176"/>
      <c r="C143" s="177"/>
      <c r="D143" s="176"/>
      <c r="E143" s="176"/>
      <c r="F143" s="176"/>
      <c r="G143" s="176"/>
      <c r="H143" s="177"/>
      <c r="I143" s="177"/>
      <c r="J143" s="77">
        <v>870100250</v>
      </c>
      <c r="K143" s="176"/>
      <c r="L143" s="170"/>
      <c r="M143" s="170"/>
      <c r="N143" s="170"/>
      <c r="O143" s="169"/>
      <c r="P143" s="169"/>
    </row>
    <row r="144" spans="1:16" x14ac:dyDescent="0.25">
      <c r="A144" s="177"/>
      <c r="B144" s="176"/>
      <c r="C144" s="177"/>
      <c r="D144" s="176"/>
      <c r="E144" s="176"/>
      <c r="F144" s="176"/>
      <c r="G144" s="176"/>
      <c r="H144" s="177"/>
      <c r="I144" s="177"/>
      <c r="J144" s="78"/>
      <c r="K144" s="176"/>
      <c r="L144" s="170"/>
      <c r="M144" s="170"/>
      <c r="N144" s="170"/>
      <c r="O144" s="169"/>
      <c r="P144" s="169"/>
    </row>
    <row r="145" spans="1:16" x14ac:dyDescent="0.25">
      <c r="A145" s="177">
        <v>8</v>
      </c>
      <c r="B145" s="176">
        <v>7</v>
      </c>
      <c r="C145" s="177">
        <v>1</v>
      </c>
      <c r="D145" s="179">
        <v>3</v>
      </c>
      <c r="E145" s="179" t="s">
        <v>310</v>
      </c>
      <c r="F145" s="179" t="s">
        <v>311</v>
      </c>
      <c r="G145" s="176" t="s">
        <v>296</v>
      </c>
      <c r="H145" s="177">
        <v>5</v>
      </c>
      <c r="I145" s="177">
        <v>3</v>
      </c>
      <c r="J145" s="180">
        <v>870162300</v>
      </c>
      <c r="K145" s="179">
        <v>244</v>
      </c>
      <c r="L145" s="171">
        <v>2388</v>
      </c>
      <c r="M145" s="171">
        <v>5401.9350000000004</v>
      </c>
      <c r="N145" s="171">
        <v>4643.8289999999997</v>
      </c>
      <c r="O145" s="169">
        <f t="shared" si="22"/>
        <v>194.46520100502511</v>
      </c>
      <c r="P145" s="169">
        <f t="shared" si="23"/>
        <v>85.966028839665782</v>
      </c>
    </row>
    <row r="146" spans="1:16" x14ac:dyDescent="0.25">
      <c r="A146" s="177"/>
      <c r="B146" s="176"/>
      <c r="C146" s="177"/>
      <c r="D146" s="179"/>
      <c r="E146" s="179"/>
      <c r="F146" s="179"/>
      <c r="G146" s="176"/>
      <c r="H146" s="177"/>
      <c r="I146" s="177"/>
      <c r="J146" s="180"/>
      <c r="K146" s="179"/>
      <c r="L146" s="171"/>
      <c r="M146" s="171"/>
      <c r="N146" s="171"/>
      <c r="O146" s="169"/>
      <c r="P146" s="169"/>
    </row>
    <row r="147" spans="1:16" x14ac:dyDescent="0.25">
      <c r="A147" s="177"/>
      <c r="B147" s="176"/>
      <c r="C147" s="177"/>
      <c r="D147" s="179"/>
      <c r="E147" s="179"/>
      <c r="F147" s="179"/>
      <c r="G147" s="176"/>
      <c r="H147" s="177"/>
      <c r="I147" s="177"/>
      <c r="J147" s="180"/>
      <c r="K147" s="179"/>
      <c r="L147" s="171"/>
      <c r="M147" s="171"/>
      <c r="N147" s="171"/>
      <c r="O147" s="169"/>
      <c r="P147" s="169"/>
    </row>
    <row r="148" spans="1:16" x14ac:dyDescent="0.25">
      <c r="A148" s="177">
        <v>8</v>
      </c>
      <c r="B148" s="176">
        <v>7</v>
      </c>
      <c r="C148" s="177">
        <v>1</v>
      </c>
      <c r="D148" s="179">
        <v>4</v>
      </c>
      <c r="E148" s="179" t="s">
        <v>312</v>
      </c>
      <c r="F148" s="179" t="s">
        <v>313</v>
      </c>
      <c r="G148" s="179" t="s">
        <v>295</v>
      </c>
      <c r="H148" s="79">
        <v>5</v>
      </c>
      <c r="I148" s="79">
        <v>3</v>
      </c>
      <c r="J148" s="83">
        <v>870162350</v>
      </c>
      <c r="K148" s="55">
        <v>244</v>
      </c>
      <c r="L148" s="171">
        <v>3154.922</v>
      </c>
      <c r="M148" s="171">
        <v>3970.9340000000002</v>
      </c>
      <c r="N148" s="171">
        <v>3897.9009999999998</v>
      </c>
      <c r="O148" s="169">
        <f>N148/L148*100</f>
        <v>123.54983736523437</v>
      </c>
      <c r="P148" s="169">
        <f t="shared" si="23"/>
        <v>98.160810529714155</v>
      </c>
    </row>
    <row r="149" spans="1:16" x14ac:dyDescent="0.25">
      <c r="A149" s="177"/>
      <c r="B149" s="176"/>
      <c r="C149" s="177"/>
      <c r="D149" s="179"/>
      <c r="E149" s="179"/>
      <c r="F149" s="179"/>
      <c r="G149" s="179"/>
      <c r="H149" s="79">
        <v>6</v>
      </c>
      <c r="I149" s="79">
        <v>5</v>
      </c>
      <c r="J149" s="83">
        <v>870100860</v>
      </c>
      <c r="K149" s="55">
        <v>244</v>
      </c>
      <c r="L149" s="171"/>
      <c r="M149" s="171"/>
      <c r="N149" s="171"/>
      <c r="O149" s="169"/>
      <c r="P149" s="169"/>
    </row>
    <row r="150" spans="1:16" x14ac:dyDescent="0.25">
      <c r="A150" s="177"/>
      <c r="B150" s="176"/>
      <c r="C150" s="177"/>
      <c r="D150" s="179"/>
      <c r="E150" s="179"/>
      <c r="F150" s="179"/>
      <c r="G150" s="179"/>
      <c r="H150" s="82"/>
      <c r="I150" s="82"/>
      <c r="J150" s="83">
        <v>870162310</v>
      </c>
      <c r="K150" s="76"/>
      <c r="L150" s="171"/>
      <c r="M150" s="171"/>
      <c r="N150" s="171"/>
      <c r="O150" s="169"/>
      <c r="P150" s="169"/>
    </row>
    <row r="151" spans="1:16" x14ac:dyDescent="0.25">
      <c r="A151" s="177"/>
      <c r="B151" s="176"/>
      <c r="C151" s="177"/>
      <c r="D151" s="179"/>
      <c r="E151" s="179"/>
      <c r="F151" s="179"/>
      <c r="G151" s="179"/>
      <c r="H151" s="82"/>
      <c r="I151" s="82"/>
      <c r="J151" s="83">
        <v>870162320</v>
      </c>
      <c r="K151" s="76"/>
      <c r="L151" s="171"/>
      <c r="M151" s="171"/>
      <c r="N151" s="171"/>
      <c r="O151" s="169"/>
      <c r="P151" s="169"/>
    </row>
    <row r="152" spans="1:16" x14ac:dyDescent="0.25">
      <c r="A152" s="177"/>
      <c r="B152" s="176"/>
      <c r="C152" s="177"/>
      <c r="D152" s="179"/>
      <c r="E152" s="179"/>
      <c r="F152" s="179"/>
      <c r="G152" s="179"/>
      <c r="H152" s="82"/>
      <c r="I152" s="82"/>
      <c r="J152" s="83">
        <v>870162330</v>
      </c>
      <c r="K152" s="76"/>
      <c r="L152" s="171"/>
      <c r="M152" s="171"/>
      <c r="N152" s="171"/>
      <c r="O152" s="169"/>
      <c r="P152" s="169"/>
    </row>
    <row r="153" spans="1:16" x14ac:dyDescent="0.25">
      <c r="A153" s="177"/>
      <c r="B153" s="176"/>
      <c r="C153" s="177"/>
      <c r="D153" s="179"/>
      <c r="E153" s="179"/>
      <c r="F153" s="179"/>
      <c r="G153" s="179"/>
      <c r="H153" s="82"/>
      <c r="I153" s="82"/>
      <c r="J153" s="83">
        <v>870163300</v>
      </c>
      <c r="K153" s="76"/>
      <c r="L153" s="171"/>
      <c r="M153" s="171"/>
      <c r="N153" s="171"/>
      <c r="O153" s="169"/>
      <c r="P153" s="169"/>
    </row>
    <row r="154" spans="1:16" ht="56.25" x14ac:dyDescent="0.25">
      <c r="A154" s="177">
        <v>8</v>
      </c>
      <c r="B154" s="176">
        <v>7</v>
      </c>
      <c r="C154" s="177">
        <v>1</v>
      </c>
      <c r="D154" s="176">
        <v>5</v>
      </c>
      <c r="E154" s="176" t="s">
        <v>314</v>
      </c>
      <c r="F154" s="30" t="s">
        <v>294</v>
      </c>
      <c r="G154" s="176">
        <v>639</v>
      </c>
      <c r="H154" s="177">
        <v>1</v>
      </c>
      <c r="I154" s="177">
        <v>13</v>
      </c>
      <c r="J154" s="84"/>
      <c r="K154" s="30">
        <v>244</v>
      </c>
      <c r="L154" s="170">
        <v>0</v>
      </c>
      <c r="M154" s="170">
        <v>0</v>
      </c>
      <c r="N154" s="170">
        <v>0</v>
      </c>
      <c r="O154" s="169">
        <v>0</v>
      </c>
      <c r="P154" s="169">
        <v>0</v>
      </c>
    </row>
    <row r="155" spans="1:16" ht="67.5" x14ac:dyDescent="0.25">
      <c r="A155" s="177"/>
      <c r="B155" s="176"/>
      <c r="C155" s="177"/>
      <c r="D155" s="176"/>
      <c r="E155" s="176"/>
      <c r="F155" s="30" t="s">
        <v>315</v>
      </c>
      <c r="G155" s="176"/>
      <c r="H155" s="177"/>
      <c r="I155" s="177"/>
      <c r="J155" s="84"/>
      <c r="K155" s="30">
        <v>246</v>
      </c>
      <c r="L155" s="170"/>
      <c r="M155" s="170"/>
      <c r="N155" s="170"/>
      <c r="O155" s="169"/>
      <c r="P155" s="169"/>
    </row>
    <row r="156" spans="1:16" x14ac:dyDescent="0.25">
      <c r="A156" s="177"/>
      <c r="B156" s="176"/>
      <c r="C156" s="177"/>
      <c r="D156" s="176"/>
      <c r="E156" s="176"/>
      <c r="F156" s="76"/>
      <c r="G156" s="176"/>
      <c r="H156" s="177"/>
      <c r="I156" s="177"/>
      <c r="J156" s="77">
        <v>870163720</v>
      </c>
      <c r="K156" s="76"/>
      <c r="L156" s="170"/>
      <c r="M156" s="170"/>
      <c r="N156" s="170"/>
      <c r="O156" s="169"/>
      <c r="P156" s="169"/>
    </row>
    <row r="157" spans="1:16" x14ac:dyDescent="0.25">
      <c r="A157" s="177"/>
      <c r="B157" s="176"/>
      <c r="C157" s="177"/>
      <c r="D157" s="176"/>
      <c r="E157" s="176"/>
      <c r="F157" s="76"/>
      <c r="G157" s="176"/>
      <c r="H157" s="177"/>
      <c r="I157" s="177"/>
      <c r="J157" s="78"/>
      <c r="K157" s="76"/>
      <c r="L157" s="170"/>
      <c r="M157" s="170"/>
      <c r="N157" s="170"/>
      <c r="O157" s="169"/>
      <c r="P157" s="169"/>
    </row>
    <row r="158" spans="1:16" x14ac:dyDescent="0.25">
      <c r="A158" s="177">
        <v>8</v>
      </c>
      <c r="B158" s="176">
        <v>7</v>
      </c>
      <c r="C158" s="177">
        <v>1</v>
      </c>
      <c r="D158" s="176">
        <v>6</v>
      </c>
      <c r="E158" s="176" t="s">
        <v>316</v>
      </c>
      <c r="F158" s="176" t="s">
        <v>317</v>
      </c>
      <c r="G158" s="176">
        <v>639</v>
      </c>
      <c r="H158" s="177">
        <v>5</v>
      </c>
      <c r="I158" s="177">
        <v>3</v>
      </c>
      <c r="J158" s="77"/>
      <c r="K158" s="176">
        <v>244</v>
      </c>
      <c r="L158" s="170">
        <v>750</v>
      </c>
      <c r="M158" s="170">
        <v>579</v>
      </c>
      <c r="N158" s="170">
        <v>579</v>
      </c>
      <c r="O158" s="169">
        <f t="shared" si="22"/>
        <v>77.2</v>
      </c>
      <c r="P158" s="169">
        <f t="shared" si="23"/>
        <v>100</v>
      </c>
    </row>
    <row r="159" spans="1:16" x14ac:dyDescent="0.25">
      <c r="A159" s="177"/>
      <c r="B159" s="176"/>
      <c r="C159" s="177"/>
      <c r="D159" s="176"/>
      <c r="E159" s="176"/>
      <c r="F159" s="176"/>
      <c r="G159" s="176"/>
      <c r="H159" s="177"/>
      <c r="I159" s="177"/>
      <c r="J159" s="77">
        <v>870163730</v>
      </c>
      <c r="K159" s="176"/>
      <c r="L159" s="170"/>
      <c r="M159" s="170"/>
      <c r="N159" s="170"/>
      <c r="O159" s="169"/>
      <c r="P159" s="169"/>
    </row>
    <row r="160" spans="1:16" x14ac:dyDescent="0.25">
      <c r="A160" s="177"/>
      <c r="B160" s="176"/>
      <c r="C160" s="177"/>
      <c r="D160" s="176"/>
      <c r="E160" s="176"/>
      <c r="F160" s="176"/>
      <c r="G160" s="176"/>
      <c r="H160" s="177"/>
      <c r="I160" s="177"/>
      <c r="J160" s="78"/>
      <c r="K160" s="176"/>
      <c r="L160" s="170"/>
      <c r="M160" s="170"/>
      <c r="N160" s="170"/>
      <c r="O160" s="169"/>
      <c r="P160" s="169"/>
    </row>
    <row r="161" spans="1:16" x14ac:dyDescent="0.25">
      <c r="A161" s="177">
        <v>8</v>
      </c>
      <c r="B161" s="176">
        <v>7</v>
      </c>
      <c r="C161" s="177">
        <v>1</v>
      </c>
      <c r="D161" s="176">
        <v>7</v>
      </c>
      <c r="E161" s="176" t="s">
        <v>318</v>
      </c>
      <c r="F161" s="176" t="s">
        <v>317</v>
      </c>
      <c r="G161" s="176" t="s">
        <v>296</v>
      </c>
      <c r="H161" s="177" t="s">
        <v>319</v>
      </c>
      <c r="I161" s="177" t="s">
        <v>320</v>
      </c>
      <c r="J161" s="178" t="s">
        <v>321</v>
      </c>
      <c r="K161" s="176">
        <v>244</v>
      </c>
      <c r="L161" s="170"/>
      <c r="M161" s="170">
        <v>3150.9340000000002</v>
      </c>
      <c r="N161" s="170">
        <v>2970.9340000000002</v>
      </c>
      <c r="O161" s="169">
        <v>0</v>
      </c>
      <c r="P161" s="169">
        <f t="shared" si="23"/>
        <v>94.287408114546352</v>
      </c>
    </row>
    <row r="162" spans="1:16" x14ac:dyDescent="0.25">
      <c r="A162" s="177"/>
      <c r="B162" s="176"/>
      <c r="C162" s="177"/>
      <c r="D162" s="176"/>
      <c r="E162" s="176"/>
      <c r="F162" s="176"/>
      <c r="G162" s="176"/>
      <c r="H162" s="177"/>
      <c r="I162" s="177"/>
      <c r="J162" s="178"/>
      <c r="K162" s="176"/>
      <c r="L162" s="170"/>
      <c r="M162" s="170"/>
      <c r="N162" s="170"/>
      <c r="O162" s="169"/>
      <c r="P162" s="169"/>
    </row>
    <row r="163" spans="1:16" x14ac:dyDescent="0.25">
      <c r="A163" s="177"/>
      <c r="B163" s="176"/>
      <c r="C163" s="177"/>
      <c r="D163" s="176"/>
      <c r="E163" s="176"/>
      <c r="F163" s="176"/>
      <c r="G163" s="176"/>
      <c r="H163" s="177"/>
      <c r="I163" s="177"/>
      <c r="J163" s="178"/>
      <c r="K163" s="176"/>
      <c r="L163" s="170"/>
      <c r="M163" s="170"/>
      <c r="N163" s="170"/>
      <c r="O163" s="169"/>
      <c r="P163" s="169"/>
    </row>
    <row r="164" spans="1:16" ht="51.75" customHeight="1" x14ac:dyDescent="0.25">
      <c r="A164" s="177"/>
      <c r="B164" s="176"/>
      <c r="C164" s="177"/>
      <c r="D164" s="176"/>
      <c r="E164" s="176"/>
      <c r="F164" s="176"/>
      <c r="G164" s="176"/>
      <c r="H164" s="177"/>
      <c r="I164" s="177"/>
      <c r="J164" s="178"/>
      <c r="K164" s="176"/>
      <c r="L164" s="170"/>
      <c r="M164" s="170"/>
      <c r="N164" s="170"/>
      <c r="O164" s="169"/>
      <c r="P164" s="169"/>
    </row>
    <row r="165" spans="1:16" ht="45" x14ac:dyDescent="0.25">
      <c r="A165" s="177">
        <v>8</v>
      </c>
      <c r="B165" s="176">
        <v>7</v>
      </c>
      <c r="C165" s="177">
        <v>1</v>
      </c>
      <c r="D165" s="176">
        <v>8</v>
      </c>
      <c r="E165" s="176" t="s">
        <v>322</v>
      </c>
      <c r="F165" s="176" t="s">
        <v>317</v>
      </c>
      <c r="G165" s="176" t="s">
        <v>296</v>
      </c>
      <c r="H165" s="177" t="s">
        <v>319</v>
      </c>
      <c r="I165" s="177" t="s">
        <v>323</v>
      </c>
      <c r="J165" s="83" t="s">
        <v>324</v>
      </c>
      <c r="K165" s="176">
        <v>244</v>
      </c>
      <c r="L165" s="170">
        <v>687.8</v>
      </c>
      <c r="M165" s="170">
        <v>367.57900000000001</v>
      </c>
      <c r="N165" s="170">
        <v>367.57900000000001</v>
      </c>
      <c r="O165" s="169">
        <f t="shared" si="22"/>
        <v>53.442715905786578</v>
      </c>
      <c r="P165" s="169">
        <f t="shared" si="23"/>
        <v>100</v>
      </c>
    </row>
    <row r="166" spans="1:16" x14ac:dyDescent="0.25">
      <c r="A166" s="177"/>
      <c r="B166" s="176"/>
      <c r="C166" s="177"/>
      <c r="D166" s="176"/>
      <c r="E166" s="176"/>
      <c r="F166" s="176"/>
      <c r="G166" s="176"/>
      <c r="H166" s="177"/>
      <c r="I166" s="177"/>
      <c r="J166" s="83">
        <v>870160514</v>
      </c>
      <c r="K166" s="176"/>
      <c r="L166" s="170"/>
      <c r="M166" s="170"/>
      <c r="N166" s="170"/>
      <c r="O166" s="169"/>
      <c r="P166" s="169"/>
    </row>
    <row r="167" spans="1:16" x14ac:dyDescent="0.25">
      <c r="A167" s="177"/>
      <c r="B167" s="176"/>
      <c r="C167" s="177"/>
      <c r="D167" s="176"/>
      <c r="E167" s="176"/>
      <c r="F167" s="176"/>
      <c r="G167" s="176"/>
      <c r="H167" s="177"/>
      <c r="I167" s="177"/>
      <c r="J167" s="83" t="s">
        <v>325</v>
      </c>
      <c r="K167" s="176"/>
      <c r="L167" s="170"/>
      <c r="M167" s="170"/>
      <c r="N167" s="170"/>
      <c r="O167" s="169"/>
      <c r="P167" s="169"/>
    </row>
    <row r="168" spans="1:16" x14ac:dyDescent="0.25">
      <c r="A168" s="177"/>
      <c r="B168" s="176"/>
      <c r="C168" s="177"/>
      <c r="D168" s="176"/>
      <c r="E168" s="176"/>
      <c r="F168" s="176"/>
      <c r="G168" s="176"/>
      <c r="H168" s="177"/>
      <c r="I168" s="177"/>
      <c r="J168" s="83" t="s">
        <v>326</v>
      </c>
      <c r="K168" s="176"/>
      <c r="L168" s="170"/>
      <c r="M168" s="170"/>
      <c r="N168" s="170"/>
      <c r="O168" s="169"/>
      <c r="P168" s="169"/>
    </row>
    <row r="169" spans="1:16" x14ac:dyDescent="0.25">
      <c r="A169" s="177"/>
      <c r="B169" s="176"/>
      <c r="C169" s="177"/>
      <c r="D169" s="176"/>
      <c r="E169" s="176"/>
      <c r="F169" s="176"/>
      <c r="G169" s="176"/>
      <c r="H169" s="177"/>
      <c r="I169" s="177"/>
      <c r="J169" s="83" t="s">
        <v>327</v>
      </c>
      <c r="K169" s="176"/>
      <c r="L169" s="170"/>
      <c r="M169" s="170"/>
      <c r="N169" s="170"/>
      <c r="O169" s="169"/>
      <c r="P169" s="169"/>
    </row>
    <row r="170" spans="1:16" x14ac:dyDescent="0.25">
      <c r="A170" s="177"/>
      <c r="B170" s="176"/>
      <c r="C170" s="177"/>
      <c r="D170" s="176"/>
      <c r="E170" s="176"/>
      <c r="F170" s="176"/>
      <c r="G170" s="176"/>
      <c r="H170" s="177"/>
      <c r="I170" s="177"/>
      <c r="J170" s="83" t="s">
        <v>328</v>
      </c>
      <c r="K170" s="176"/>
      <c r="L170" s="170"/>
      <c r="M170" s="170"/>
      <c r="N170" s="170"/>
      <c r="O170" s="169"/>
      <c r="P170" s="169"/>
    </row>
    <row r="171" spans="1:16" x14ac:dyDescent="0.25">
      <c r="A171" s="177"/>
      <c r="B171" s="176"/>
      <c r="C171" s="177"/>
      <c r="D171" s="176"/>
      <c r="E171" s="176"/>
      <c r="F171" s="176"/>
      <c r="G171" s="176"/>
      <c r="H171" s="177"/>
      <c r="I171" s="177"/>
      <c r="J171" s="83" t="s">
        <v>329</v>
      </c>
      <c r="K171" s="176"/>
      <c r="L171" s="170"/>
      <c r="M171" s="170"/>
      <c r="N171" s="170"/>
      <c r="O171" s="169"/>
      <c r="P171" s="169"/>
    </row>
    <row r="172" spans="1:16" x14ac:dyDescent="0.25">
      <c r="A172" s="177"/>
      <c r="B172" s="176"/>
      <c r="C172" s="177"/>
      <c r="D172" s="176"/>
      <c r="E172" s="176"/>
      <c r="F172" s="176"/>
      <c r="G172" s="176"/>
      <c r="H172" s="177"/>
      <c r="I172" s="177"/>
      <c r="J172" s="83" t="s">
        <v>330</v>
      </c>
      <c r="K172" s="176"/>
      <c r="L172" s="170"/>
      <c r="M172" s="170"/>
      <c r="N172" s="170"/>
      <c r="O172" s="169"/>
      <c r="P172" s="169"/>
    </row>
    <row r="173" spans="1:16" ht="45" x14ac:dyDescent="0.25">
      <c r="A173" s="177">
        <v>8</v>
      </c>
      <c r="B173" s="176">
        <v>7</v>
      </c>
      <c r="C173" s="177">
        <v>1</v>
      </c>
      <c r="D173" s="176">
        <v>9</v>
      </c>
      <c r="E173" s="176" t="s">
        <v>331</v>
      </c>
      <c r="F173" s="176" t="s">
        <v>317</v>
      </c>
      <c r="G173" s="176" t="s">
        <v>296</v>
      </c>
      <c r="H173" s="177">
        <v>5</v>
      </c>
      <c r="I173" s="177">
        <v>3</v>
      </c>
      <c r="J173" s="83" t="s">
        <v>332</v>
      </c>
      <c r="K173" s="176">
        <v>244</v>
      </c>
      <c r="L173" s="170">
        <v>687.8</v>
      </c>
      <c r="M173" s="170">
        <v>367.99200000000002</v>
      </c>
      <c r="N173" s="170">
        <v>367.99200000000002</v>
      </c>
      <c r="O173" s="169">
        <f t="shared" si="22"/>
        <v>53.502762430939235</v>
      </c>
      <c r="P173" s="169">
        <f t="shared" si="23"/>
        <v>100</v>
      </c>
    </row>
    <row r="174" spans="1:16" x14ac:dyDescent="0.25">
      <c r="A174" s="177"/>
      <c r="B174" s="176"/>
      <c r="C174" s="177"/>
      <c r="D174" s="176"/>
      <c r="E174" s="176"/>
      <c r="F174" s="176"/>
      <c r="G174" s="176"/>
      <c r="H174" s="177"/>
      <c r="I174" s="177"/>
      <c r="J174" s="83">
        <v>870160524</v>
      </c>
      <c r="K174" s="176"/>
      <c r="L174" s="170"/>
      <c r="M174" s="170"/>
      <c r="N174" s="170"/>
      <c r="O174" s="169"/>
      <c r="P174" s="169"/>
    </row>
    <row r="175" spans="1:16" x14ac:dyDescent="0.25">
      <c r="A175" s="177"/>
      <c r="B175" s="176"/>
      <c r="C175" s="177"/>
      <c r="D175" s="176"/>
      <c r="E175" s="176"/>
      <c r="F175" s="176"/>
      <c r="G175" s="176"/>
      <c r="H175" s="177"/>
      <c r="I175" s="177"/>
      <c r="J175" s="83" t="s">
        <v>333</v>
      </c>
      <c r="K175" s="176"/>
      <c r="L175" s="170"/>
      <c r="M175" s="170"/>
      <c r="N175" s="170"/>
      <c r="O175" s="169"/>
      <c r="P175" s="169"/>
    </row>
    <row r="176" spans="1:16" x14ac:dyDescent="0.25">
      <c r="A176" s="177"/>
      <c r="B176" s="176"/>
      <c r="C176" s="177"/>
      <c r="D176" s="176"/>
      <c r="E176" s="176"/>
      <c r="F176" s="176"/>
      <c r="G176" s="176"/>
      <c r="H176" s="177"/>
      <c r="I176" s="177"/>
      <c r="J176" s="83" t="s">
        <v>334</v>
      </c>
      <c r="K176" s="176"/>
      <c r="L176" s="170"/>
      <c r="M176" s="170"/>
      <c r="N176" s="170"/>
      <c r="O176" s="169"/>
      <c r="P176" s="169"/>
    </row>
    <row r="177" spans="1:16" x14ac:dyDescent="0.25">
      <c r="A177" s="177"/>
      <c r="B177" s="176"/>
      <c r="C177" s="177"/>
      <c r="D177" s="176"/>
      <c r="E177" s="176"/>
      <c r="F177" s="176"/>
      <c r="G177" s="176"/>
      <c r="H177" s="177"/>
      <c r="I177" s="177"/>
      <c r="J177" s="83" t="s">
        <v>335</v>
      </c>
      <c r="K177" s="176"/>
      <c r="L177" s="170"/>
      <c r="M177" s="170"/>
      <c r="N177" s="170"/>
      <c r="O177" s="169"/>
      <c r="P177" s="169"/>
    </row>
    <row r="178" spans="1:16" x14ac:dyDescent="0.25">
      <c r="A178" s="177"/>
      <c r="B178" s="176"/>
      <c r="C178" s="177"/>
      <c r="D178" s="176"/>
      <c r="E178" s="176"/>
      <c r="F178" s="176"/>
      <c r="G178" s="176"/>
      <c r="H178" s="177"/>
      <c r="I178" s="177"/>
      <c r="J178" s="83" t="s">
        <v>336</v>
      </c>
      <c r="K178" s="176"/>
      <c r="L178" s="170"/>
      <c r="M178" s="170"/>
      <c r="N178" s="170"/>
      <c r="O178" s="169"/>
      <c r="P178" s="169"/>
    </row>
    <row r="179" spans="1:16" x14ac:dyDescent="0.25">
      <c r="A179" s="177"/>
      <c r="B179" s="176"/>
      <c r="C179" s="177"/>
      <c r="D179" s="176"/>
      <c r="E179" s="176"/>
      <c r="F179" s="176"/>
      <c r="G179" s="176"/>
      <c r="H179" s="177"/>
      <c r="I179" s="177"/>
      <c r="J179" s="83" t="s">
        <v>337</v>
      </c>
      <c r="K179" s="176"/>
      <c r="L179" s="170"/>
      <c r="M179" s="170"/>
      <c r="N179" s="170"/>
      <c r="O179" s="169"/>
      <c r="P179" s="169"/>
    </row>
    <row r="180" spans="1:16" x14ac:dyDescent="0.25">
      <c r="A180" s="177"/>
      <c r="B180" s="176"/>
      <c r="C180" s="177"/>
      <c r="D180" s="176"/>
      <c r="E180" s="176"/>
      <c r="F180" s="176"/>
      <c r="G180" s="176"/>
      <c r="H180" s="177"/>
      <c r="I180" s="177"/>
      <c r="J180" s="83" t="s">
        <v>338</v>
      </c>
      <c r="K180" s="176"/>
      <c r="L180" s="170"/>
      <c r="M180" s="170"/>
      <c r="N180" s="170"/>
      <c r="O180" s="169"/>
      <c r="P180" s="169"/>
    </row>
  </sheetData>
  <mergeCells count="626">
    <mergeCell ref="A7:D7"/>
    <mergeCell ref="E7:E8"/>
    <mergeCell ref="F7:F8"/>
    <mergeCell ref="G7:K7"/>
    <mergeCell ref="A1:P1"/>
    <mergeCell ref="A2:P2"/>
    <mergeCell ref="A3:P3"/>
    <mergeCell ref="A5:P5"/>
    <mergeCell ref="F9:F11"/>
    <mergeCell ref="H9:H11"/>
    <mergeCell ref="I9:I11"/>
    <mergeCell ref="J9:J11"/>
    <mergeCell ref="K9:K11"/>
    <mergeCell ref="A9:A11"/>
    <mergeCell ref="B9:B11"/>
    <mergeCell ref="C9:C11"/>
    <mergeCell ref="D9:D11"/>
    <mergeCell ref="E9:E11"/>
    <mergeCell ref="K12:K13"/>
    <mergeCell ref="A14:A18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K14:K18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K19:K23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  <mergeCell ref="F19:F23"/>
    <mergeCell ref="G19:G23"/>
    <mergeCell ref="H19:H23"/>
    <mergeCell ref="I19:I23"/>
    <mergeCell ref="J19:J23"/>
    <mergeCell ref="A19:A23"/>
    <mergeCell ref="B19:B23"/>
    <mergeCell ref="C19:C23"/>
    <mergeCell ref="D19:D23"/>
    <mergeCell ref="E19:E23"/>
    <mergeCell ref="F27:F30"/>
    <mergeCell ref="G27:G30"/>
    <mergeCell ref="H27:H30"/>
    <mergeCell ref="I27:I30"/>
    <mergeCell ref="A31:A32"/>
    <mergeCell ref="B31:B32"/>
    <mergeCell ref="C31:C32"/>
    <mergeCell ref="D31:D32"/>
    <mergeCell ref="E31:E32"/>
    <mergeCell ref="F31:F32"/>
    <mergeCell ref="H31:H32"/>
    <mergeCell ref="I31:I32"/>
    <mergeCell ref="A27:A30"/>
    <mergeCell ref="B27:B30"/>
    <mergeCell ref="C27:C30"/>
    <mergeCell ref="D27:D30"/>
    <mergeCell ref="E27:E30"/>
    <mergeCell ref="J31:J32"/>
    <mergeCell ref="K31:K32"/>
    <mergeCell ref="A33:A35"/>
    <mergeCell ref="B33:B35"/>
    <mergeCell ref="C33:C35"/>
    <mergeCell ref="D33:D35"/>
    <mergeCell ref="E33:E35"/>
    <mergeCell ref="F33:F35"/>
    <mergeCell ref="H33:H35"/>
    <mergeCell ref="I33:I35"/>
    <mergeCell ref="J33:J35"/>
    <mergeCell ref="K33:K35"/>
    <mergeCell ref="F36:F39"/>
    <mergeCell ref="G36:G39"/>
    <mergeCell ref="H36:H39"/>
    <mergeCell ref="I36:I39"/>
    <mergeCell ref="A40:A42"/>
    <mergeCell ref="B40:B42"/>
    <mergeCell ref="C40:C42"/>
    <mergeCell ref="D40:D42"/>
    <mergeCell ref="E40:E42"/>
    <mergeCell ref="F40:F42"/>
    <mergeCell ref="H40:H42"/>
    <mergeCell ref="I40:I42"/>
    <mergeCell ref="A36:A39"/>
    <mergeCell ref="B36:B39"/>
    <mergeCell ref="C36:C39"/>
    <mergeCell ref="D36:D39"/>
    <mergeCell ref="E36:E39"/>
    <mergeCell ref="F44:F45"/>
    <mergeCell ref="J44:J45"/>
    <mergeCell ref="K44:K45"/>
    <mergeCell ref="A46:A47"/>
    <mergeCell ref="B46:B47"/>
    <mergeCell ref="C46:C47"/>
    <mergeCell ref="D46:D47"/>
    <mergeCell ref="E46:E47"/>
    <mergeCell ref="F46:F47"/>
    <mergeCell ref="H46:H47"/>
    <mergeCell ref="I46:I47"/>
    <mergeCell ref="J46:J47"/>
    <mergeCell ref="A44:A45"/>
    <mergeCell ref="B44:B45"/>
    <mergeCell ref="C44:C45"/>
    <mergeCell ref="D44:D45"/>
    <mergeCell ref="E44:E45"/>
    <mergeCell ref="F48:F50"/>
    <mergeCell ref="H48:H50"/>
    <mergeCell ref="I48:I50"/>
    <mergeCell ref="A51:A53"/>
    <mergeCell ref="B51:B53"/>
    <mergeCell ref="C51:C53"/>
    <mergeCell ref="D51:D53"/>
    <mergeCell ref="E51:E53"/>
    <mergeCell ref="F51:F53"/>
    <mergeCell ref="G51:G53"/>
    <mergeCell ref="H51:H53"/>
    <mergeCell ref="I51:I53"/>
    <mergeCell ref="A48:A50"/>
    <mergeCell ref="B48:B50"/>
    <mergeCell ref="C48:C50"/>
    <mergeCell ref="D48:D50"/>
    <mergeCell ref="E48:E50"/>
    <mergeCell ref="K51:K52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F56:F63"/>
    <mergeCell ref="A64:A66"/>
    <mergeCell ref="B64:B66"/>
    <mergeCell ref="C64:C66"/>
    <mergeCell ref="D64:D66"/>
    <mergeCell ref="E64:E66"/>
    <mergeCell ref="F64:F66"/>
    <mergeCell ref="A56:A63"/>
    <mergeCell ref="B56:B63"/>
    <mergeCell ref="C56:C63"/>
    <mergeCell ref="D56:D63"/>
    <mergeCell ref="E56:E63"/>
    <mergeCell ref="J64:J66"/>
    <mergeCell ref="K64:K66"/>
    <mergeCell ref="A67:A69"/>
    <mergeCell ref="B67:B69"/>
    <mergeCell ref="C67:C69"/>
    <mergeCell ref="D67:D69"/>
    <mergeCell ref="E67:E69"/>
    <mergeCell ref="F67:F69"/>
    <mergeCell ref="H67:H69"/>
    <mergeCell ref="I67:I69"/>
    <mergeCell ref="K67:K69"/>
    <mergeCell ref="D74:D78"/>
    <mergeCell ref="E74:E78"/>
    <mergeCell ref="H70:H71"/>
    <mergeCell ref="I70:I71"/>
    <mergeCell ref="K70:K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K72:K73"/>
    <mergeCell ref="A70:A71"/>
    <mergeCell ref="B70:B71"/>
    <mergeCell ref="C70:C71"/>
    <mergeCell ref="D70:D71"/>
    <mergeCell ref="E70:E71"/>
    <mergeCell ref="K74:K78"/>
    <mergeCell ref="A74:A78"/>
    <mergeCell ref="B74:B78"/>
    <mergeCell ref="C74:C78"/>
    <mergeCell ref="A79:A96"/>
    <mergeCell ref="B79:B96"/>
    <mergeCell ref="C79:C96"/>
    <mergeCell ref="D79:D96"/>
    <mergeCell ref="E79:E96"/>
    <mergeCell ref="F79:F89"/>
    <mergeCell ref="G79:G89"/>
    <mergeCell ref="H79:H89"/>
    <mergeCell ref="I79:I83"/>
    <mergeCell ref="J79:J83"/>
    <mergeCell ref="K79:K89"/>
    <mergeCell ref="F90:F96"/>
    <mergeCell ref="G90:G96"/>
    <mergeCell ref="H90:H96"/>
    <mergeCell ref="I90:I96"/>
    <mergeCell ref="F74:F77"/>
    <mergeCell ref="G74:G78"/>
    <mergeCell ref="H74:H78"/>
    <mergeCell ref="I74:I78"/>
    <mergeCell ref="J74:J78"/>
    <mergeCell ref="K90:K96"/>
    <mergeCell ref="A97:A105"/>
    <mergeCell ref="B97:B105"/>
    <mergeCell ref="C97:C105"/>
    <mergeCell ref="D97:D105"/>
    <mergeCell ref="E97:E105"/>
    <mergeCell ref="F97:F102"/>
    <mergeCell ref="G97:G102"/>
    <mergeCell ref="H97:H102"/>
    <mergeCell ref="I97:I102"/>
    <mergeCell ref="J97:J98"/>
    <mergeCell ref="K97:K98"/>
    <mergeCell ref="F103:F105"/>
    <mergeCell ref="G103:G105"/>
    <mergeCell ref="H103:H105"/>
    <mergeCell ref="I103:I105"/>
    <mergeCell ref="D115:D116"/>
    <mergeCell ref="E115:E116"/>
    <mergeCell ref="K103:K105"/>
    <mergeCell ref="K111:K114"/>
    <mergeCell ref="K115:K116"/>
    <mergeCell ref="J115:J116"/>
    <mergeCell ref="A106:A114"/>
    <mergeCell ref="B106:B114"/>
    <mergeCell ref="C106:C114"/>
    <mergeCell ref="D106:D114"/>
    <mergeCell ref="E106:E114"/>
    <mergeCell ref="F106:F110"/>
    <mergeCell ref="G106:G110"/>
    <mergeCell ref="H106:H110"/>
    <mergeCell ref="I106:I110"/>
    <mergeCell ref="F111:F114"/>
    <mergeCell ref="G111:G114"/>
    <mergeCell ref="H111:H114"/>
    <mergeCell ref="I111:I114"/>
    <mergeCell ref="A117:A120"/>
    <mergeCell ref="B117:B120"/>
    <mergeCell ref="C117:C120"/>
    <mergeCell ref="D117:D120"/>
    <mergeCell ref="E117:E120"/>
    <mergeCell ref="F117:F118"/>
    <mergeCell ref="G117:G118"/>
    <mergeCell ref="H117:H118"/>
    <mergeCell ref="I117:I118"/>
    <mergeCell ref="A115:A116"/>
    <mergeCell ref="B115:B116"/>
    <mergeCell ref="C115:C116"/>
    <mergeCell ref="K119:K120"/>
    <mergeCell ref="A121:A122"/>
    <mergeCell ref="B121:B122"/>
    <mergeCell ref="C121:C122"/>
    <mergeCell ref="D121:D122"/>
    <mergeCell ref="E121:E122"/>
    <mergeCell ref="F121:F122"/>
    <mergeCell ref="H121:H122"/>
    <mergeCell ref="I121:I122"/>
    <mergeCell ref="J121:J122"/>
    <mergeCell ref="K121:K122"/>
    <mergeCell ref="K117:K118"/>
    <mergeCell ref="F119:F120"/>
    <mergeCell ref="G119:G120"/>
    <mergeCell ref="H119:H120"/>
    <mergeCell ref="I119:I120"/>
    <mergeCell ref="J119:J120"/>
    <mergeCell ref="F115:F116"/>
    <mergeCell ref="G115:G116"/>
    <mergeCell ref="H115:H116"/>
    <mergeCell ref="I115:I116"/>
    <mergeCell ref="F123:F124"/>
    <mergeCell ref="H123:H124"/>
    <mergeCell ref="I123:I124"/>
    <mergeCell ref="K123:K124"/>
    <mergeCell ref="A125:A126"/>
    <mergeCell ref="B125:B126"/>
    <mergeCell ref="C125:C126"/>
    <mergeCell ref="D125:D126"/>
    <mergeCell ref="E125:E126"/>
    <mergeCell ref="F125:F126"/>
    <mergeCell ref="H125:H126"/>
    <mergeCell ref="I125:I126"/>
    <mergeCell ref="J125:J126"/>
    <mergeCell ref="K125:K126"/>
    <mergeCell ref="A123:A124"/>
    <mergeCell ref="B123:B124"/>
    <mergeCell ref="C123:C124"/>
    <mergeCell ref="D123:D124"/>
    <mergeCell ref="E123:E124"/>
    <mergeCell ref="G127:G128"/>
    <mergeCell ref="J127:J128"/>
    <mergeCell ref="A129:A130"/>
    <mergeCell ref="B129:B130"/>
    <mergeCell ref="C129:C130"/>
    <mergeCell ref="D129:D130"/>
    <mergeCell ref="E129:E130"/>
    <mergeCell ref="J129:J130"/>
    <mergeCell ref="A127:A128"/>
    <mergeCell ref="B127:B128"/>
    <mergeCell ref="C127:C128"/>
    <mergeCell ref="D127:D128"/>
    <mergeCell ref="E127:E128"/>
    <mergeCell ref="G131:G141"/>
    <mergeCell ref="A142:A144"/>
    <mergeCell ref="B142:B144"/>
    <mergeCell ref="C142:C144"/>
    <mergeCell ref="D142:D144"/>
    <mergeCell ref="E142:E144"/>
    <mergeCell ref="F142:F144"/>
    <mergeCell ref="G142:G144"/>
    <mergeCell ref="A131:A141"/>
    <mergeCell ref="B131:B141"/>
    <mergeCell ref="C131:C141"/>
    <mergeCell ref="D131:D141"/>
    <mergeCell ref="E131:E141"/>
    <mergeCell ref="H142:H144"/>
    <mergeCell ref="I142:I144"/>
    <mergeCell ref="K142:K144"/>
    <mergeCell ref="A145:A147"/>
    <mergeCell ref="B145:B147"/>
    <mergeCell ref="C145:C147"/>
    <mergeCell ref="D145:D147"/>
    <mergeCell ref="E145:E147"/>
    <mergeCell ref="F145:F147"/>
    <mergeCell ref="G145:G147"/>
    <mergeCell ref="H145:H147"/>
    <mergeCell ref="I145:I147"/>
    <mergeCell ref="J145:J147"/>
    <mergeCell ref="K145:K147"/>
    <mergeCell ref="F148:F153"/>
    <mergeCell ref="G148:G153"/>
    <mergeCell ref="A154:A157"/>
    <mergeCell ref="B154:B157"/>
    <mergeCell ref="C154:C157"/>
    <mergeCell ref="D154:D157"/>
    <mergeCell ref="E154:E157"/>
    <mergeCell ref="G154:G157"/>
    <mergeCell ref="A148:A153"/>
    <mergeCell ref="B148:B153"/>
    <mergeCell ref="C148:C153"/>
    <mergeCell ref="D148:D153"/>
    <mergeCell ref="E148:E153"/>
    <mergeCell ref="H154:H157"/>
    <mergeCell ref="I154:I157"/>
    <mergeCell ref="A158:A160"/>
    <mergeCell ref="B158:B160"/>
    <mergeCell ref="C158:C160"/>
    <mergeCell ref="D158:D160"/>
    <mergeCell ref="E158:E160"/>
    <mergeCell ref="F158:F160"/>
    <mergeCell ref="G158:G160"/>
    <mergeCell ref="H158:H160"/>
    <mergeCell ref="I158:I160"/>
    <mergeCell ref="K158:K160"/>
    <mergeCell ref="A161:A164"/>
    <mergeCell ref="B161:B164"/>
    <mergeCell ref="C161:C164"/>
    <mergeCell ref="D161:D164"/>
    <mergeCell ref="E161:E164"/>
    <mergeCell ref="F161:F164"/>
    <mergeCell ref="G161:G164"/>
    <mergeCell ref="H161:H164"/>
    <mergeCell ref="I161:I164"/>
    <mergeCell ref="J161:J164"/>
    <mergeCell ref="K161:K164"/>
    <mergeCell ref="F165:F172"/>
    <mergeCell ref="G165:G172"/>
    <mergeCell ref="H165:H172"/>
    <mergeCell ref="I165:I172"/>
    <mergeCell ref="K165:K172"/>
    <mergeCell ref="A165:A172"/>
    <mergeCell ref="B165:B172"/>
    <mergeCell ref="C165:C172"/>
    <mergeCell ref="D165:D172"/>
    <mergeCell ref="E165:E172"/>
    <mergeCell ref="F173:F180"/>
    <mergeCell ref="G173:G180"/>
    <mergeCell ref="H173:H180"/>
    <mergeCell ref="I173:I180"/>
    <mergeCell ref="K173:K180"/>
    <mergeCell ref="A173:A180"/>
    <mergeCell ref="B173:B180"/>
    <mergeCell ref="C173:C180"/>
    <mergeCell ref="D173:D180"/>
    <mergeCell ref="E173:E180"/>
    <mergeCell ref="N19:N23"/>
    <mergeCell ref="N24:N26"/>
    <mergeCell ref="N27:N30"/>
    <mergeCell ref="N31:N32"/>
    <mergeCell ref="N33:N35"/>
    <mergeCell ref="L7:N7"/>
    <mergeCell ref="O7:P7"/>
    <mergeCell ref="N9:N11"/>
    <mergeCell ref="N12:N13"/>
    <mergeCell ref="N14:N18"/>
    <mergeCell ref="M33:M35"/>
    <mergeCell ref="N51:N53"/>
    <mergeCell ref="N54:N55"/>
    <mergeCell ref="N56:N63"/>
    <mergeCell ref="N64:N66"/>
    <mergeCell ref="N67:N69"/>
    <mergeCell ref="N36:N39"/>
    <mergeCell ref="N40:N42"/>
    <mergeCell ref="N44:N45"/>
    <mergeCell ref="N46:N47"/>
    <mergeCell ref="N48:N50"/>
    <mergeCell ref="N97:N102"/>
    <mergeCell ref="N103:N105"/>
    <mergeCell ref="N106:N110"/>
    <mergeCell ref="N111:N114"/>
    <mergeCell ref="N115:N116"/>
    <mergeCell ref="N70:N71"/>
    <mergeCell ref="N72:N73"/>
    <mergeCell ref="N74:N78"/>
    <mergeCell ref="N79:N89"/>
    <mergeCell ref="N90:N96"/>
    <mergeCell ref="N161:N164"/>
    <mergeCell ref="N165:N172"/>
    <mergeCell ref="N127:N128"/>
    <mergeCell ref="N129:N130"/>
    <mergeCell ref="N131:N141"/>
    <mergeCell ref="N142:N144"/>
    <mergeCell ref="N145:N147"/>
    <mergeCell ref="N117:N118"/>
    <mergeCell ref="N119:N120"/>
    <mergeCell ref="N121:N122"/>
    <mergeCell ref="N123:N124"/>
    <mergeCell ref="N125:N126"/>
    <mergeCell ref="L36:L39"/>
    <mergeCell ref="M36:M39"/>
    <mergeCell ref="L40:L42"/>
    <mergeCell ref="M40:M42"/>
    <mergeCell ref="N173:N180"/>
    <mergeCell ref="L9:L11"/>
    <mergeCell ref="M9:M11"/>
    <mergeCell ref="L12:L13"/>
    <mergeCell ref="M12:M13"/>
    <mergeCell ref="L14:L18"/>
    <mergeCell ref="M14:M18"/>
    <mergeCell ref="L19:L23"/>
    <mergeCell ref="M19:M23"/>
    <mergeCell ref="L24:L26"/>
    <mergeCell ref="M24:M26"/>
    <mergeCell ref="L27:L30"/>
    <mergeCell ref="M27:M30"/>
    <mergeCell ref="L31:L32"/>
    <mergeCell ref="M31:M32"/>
    <mergeCell ref="L33:L35"/>
    <mergeCell ref="N148:N153"/>
    <mergeCell ref="N154:N157"/>
    <mergeCell ref="N158:N160"/>
    <mergeCell ref="L51:L53"/>
    <mergeCell ref="M51:M53"/>
    <mergeCell ref="L54:L55"/>
    <mergeCell ref="M54:M55"/>
    <mergeCell ref="L56:L63"/>
    <mergeCell ref="M56:M63"/>
    <mergeCell ref="L44:L45"/>
    <mergeCell ref="M44:M45"/>
    <mergeCell ref="L46:L47"/>
    <mergeCell ref="M46:M47"/>
    <mergeCell ref="L48:L50"/>
    <mergeCell ref="M48:M50"/>
    <mergeCell ref="L72:L73"/>
    <mergeCell ref="M72:M73"/>
    <mergeCell ref="L74:L78"/>
    <mergeCell ref="M74:M78"/>
    <mergeCell ref="L79:L89"/>
    <mergeCell ref="M79:M89"/>
    <mergeCell ref="L64:L66"/>
    <mergeCell ref="M64:M66"/>
    <mergeCell ref="L67:L69"/>
    <mergeCell ref="M67:M69"/>
    <mergeCell ref="L70:L71"/>
    <mergeCell ref="M70:M71"/>
    <mergeCell ref="L106:L110"/>
    <mergeCell ref="M106:M110"/>
    <mergeCell ref="L111:L114"/>
    <mergeCell ref="M111:M114"/>
    <mergeCell ref="L115:L116"/>
    <mergeCell ref="M115:M116"/>
    <mergeCell ref="L90:L96"/>
    <mergeCell ref="M90:M96"/>
    <mergeCell ref="L97:L102"/>
    <mergeCell ref="M97:M102"/>
    <mergeCell ref="L103:L105"/>
    <mergeCell ref="M103:M105"/>
    <mergeCell ref="L123:L124"/>
    <mergeCell ref="M123:M124"/>
    <mergeCell ref="L125:L126"/>
    <mergeCell ref="M125:M126"/>
    <mergeCell ref="L127:L128"/>
    <mergeCell ref="M127:M128"/>
    <mergeCell ref="L117:L118"/>
    <mergeCell ref="M117:M118"/>
    <mergeCell ref="L119:L120"/>
    <mergeCell ref="M119:M120"/>
    <mergeCell ref="L121:L122"/>
    <mergeCell ref="M121:M122"/>
    <mergeCell ref="L148:L153"/>
    <mergeCell ref="M148:M153"/>
    <mergeCell ref="L154:L157"/>
    <mergeCell ref="M154:M157"/>
    <mergeCell ref="L129:L130"/>
    <mergeCell ref="M129:M130"/>
    <mergeCell ref="L131:L141"/>
    <mergeCell ref="M131:M141"/>
    <mergeCell ref="L142:L144"/>
    <mergeCell ref="M142:M144"/>
    <mergeCell ref="L173:L180"/>
    <mergeCell ref="M173:M180"/>
    <mergeCell ref="O9:O11"/>
    <mergeCell ref="P9:P11"/>
    <mergeCell ref="O12:O13"/>
    <mergeCell ref="P12:P13"/>
    <mergeCell ref="O14:O18"/>
    <mergeCell ref="P14:P18"/>
    <mergeCell ref="O19:O23"/>
    <mergeCell ref="P19:P23"/>
    <mergeCell ref="O24:O26"/>
    <mergeCell ref="P24:P26"/>
    <mergeCell ref="O27:O30"/>
    <mergeCell ref="P27:P30"/>
    <mergeCell ref="O31:O32"/>
    <mergeCell ref="P31:P32"/>
    <mergeCell ref="L158:L160"/>
    <mergeCell ref="M158:M160"/>
    <mergeCell ref="L161:L164"/>
    <mergeCell ref="M161:M164"/>
    <mergeCell ref="L165:L172"/>
    <mergeCell ref="M165:M172"/>
    <mergeCell ref="L145:L147"/>
    <mergeCell ref="M145:M147"/>
    <mergeCell ref="O44:O45"/>
    <mergeCell ref="P44:P45"/>
    <mergeCell ref="O46:O47"/>
    <mergeCell ref="P46:P47"/>
    <mergeCell ref="O48:O50"/>
    <mergeCell ref="P48:P50"/>
    <mergeCell ref="O33:O35"/>
    <mergeCell ref="P33:P35"/>
    <mergeCell ref="O36:O39"/>
    <mergeCell ref="P36:P39"/>
    <mergeCell ref="O40:O42"/>
    <mergeCell ref="P40:P42"/>
    <mergeCell ref="O64:O66"/>
    <mergeCell ref="P64:P66"/>
    <mergeCell ref="O67:O69"/>
    <mergeCell ref="P67:P69"/>
    <mergeCell ref="O70:O71"/>
    <mergeCell ref="P70:P71"/>
    <mergeCell ref="O51:O53"/>
    <mergeCell ref="P51:P53"/>
    <mergeCell ref="O54:O55"/>
    <mergeCell ref="P54:P55"/>
    <mergeCell ref="O56:O63"/>
    <mergeCell ref="P56:P63"/>
    <mergeCell ref="O90:O96"/>
    <mergeCell ref="P90:P96"/>
    <mergeCell ref="O97:O102"/>
    <mergeCell ref="P97:P102"/>
    <mergeCell ref="O103:O105"/>
    <mergeCell ref="P103:P105"/>
    <mergeCell ref="O72:O73"/>
    <mergeCell ref="P72:P73"/>
    <mergeCell ref="O74:O78"/>
    <mergeCell ref="P74:P78"/>
    <mergeCell ref="O79:O89"/>
    <mergeCell ref="P79:P89"/>
    <mergeCell ref="O117:O118"/>
    <mergeCell ref="P117:P118"/>
    <mergeCell ref="O119:O120"/>
    <mergeCell ref="P119:P120"/>
    <mergeCell ref="O121:O122"/>
    <mergeCell ref="P121:P122"/>
    <mergeCell ref="O106:O110"/>
    <mergeCell ref="P106:P110"/>
    <mergeCell ref="O111:O114"/>
    <mergeCell ref="P111:P114"/>
    <mergeCell ref="O115:O116"/>
    <mergeCell ref="P115:P116"/>
    <mergeCell ref="O129:O130"/>
    <mergeCell ref="P129:P130"/>
    <mergeCell ref="O131:O141"/>
    <mergeCell ref="P131:P141"/>
    <mergeCell ref="O142:O144"/>
    <mergeCell ref="P142:P144"/>
    <mergeCell ref="O123:O124"/>
    <mergeCell ref="P123:P124"/>
    <mergeCell ref="O125:O126"/>
    <mergeCell ref="P125:P126"/>
    <mergeCell ref="O127:O128"/>
    <mergeCell ref="P127:P128"/>
    <mergeCell ref="O173:O180"/>
    <mergeCell ref="P173:P180"/>
    <mergeCell ref="O158:O160"/>
    <mergeCell ref="P158:P160"/>
    <mergeCell ref="O161:O164"/>
    <mergeCell ref="P161:P164"/>
    <mergeCell ref="O165:O172"/>
    <mergeCell ref="P165:P172"/>
    <mergeCell ref="O145:O147"/>
    <mergeCell ref="P145:P147"/>
    <mergeCell ref="O148:O153"/>
    <mergeCell ref="P148:P153"/>
    <mergeCell ref="O154:O157"/>
    <mergeCell ref="P154:P157"/>
  </mergeCells>
  <pageMargins left="0.25" right="0.25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2"/>
  <sheetViews>
    <sheetView zoomScale="115" zoomScaleNormal="115" workbookViewId="0">
      <pane xSplit="4" ySplit="1" topLeftCell="E2" activePane="bottomRight" state="frozen"/>
      <selection activeCell="A3" sqref="A3:K46"/>
      <selection pane="topRight" activeCell="A3" sqref="A3:K46"/>
      <selection pane="bottomLeft" activeCell="A3" sqref="A3:K46"/>
      <selection pane="bottomRight" activeCell="A3" sqref="A3:K48"/>
    </sheetView>
  </sheetViews>
  <sheetFormatPr defaultRowHeight="15" x14ac:dyDescent="0.25"/>
  <cols>
    <col min="1" max="1" width="5.28515625" style="16" customWidth="1"/>
    <col min="2" max="2" width="4.5703125" style="16" customWidth="1"/>
    <col min="3" max="3" width="13.28515625" style="16" customWidth="1"/>
    <col min="4" max="4" width="19.85546875" style="16" bestFit="1" customWidth="1"/>
    <col min="5" max="5" width="25" style="16" customWidth="1"/>
    <col min="6" max="6" width="16" style="16" customWidth="1"/>
    <col min="7" max="7" width="11.7109375" style="16" customWidth="1"/>
    <col min="8" max="8" width="16.140625" style="16" customWidth="1"/>
    <col min="9" max="9" width="25.140625" style="16" customWidth="1"/>
    <col min="10" max="10" width="45.5703125" style="16" customWidth="1"/>
    <col min="11" max="11" width="13.85546875" style="16" customWidth="1"/>
    <col min="12" max="16384" width="9.140625" style="16"/>
  </cols>
  <sheetData>
    <row r="1" spans="1:10" ht="32.25" customHeight="1" x14ac:dyDescent="0.25">
      <c r="A1" s="188" t="s">
        <v>206</v>
      </c>
      <c r="B1" s="188"/>
      <c r="C1" s="188"/>
      <c r="D1" s="188"/>
      <c r="E1" s="188"/>
      <c r="F1" s="188"/>
      <c r="G1" s="188"/>
    </row>
    <row r="2" spans="1:10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189" t="s">
        <v>23</v>
      </c>
      <c r="B3" s="189"/>
      <c r="C3" s="189" t="s">
        <v>207</v>
      </c>
      <c r="D3" s="189" t="s">
        <v>208</v>
      </c>
      <c r="E3" s="192" t="s">
        <v>216</v>
      </c>
      <c r="F3" s="193"/>
      <c r="G3" s="194" t="s">
        <v>209</v>
      </c>
    </row>
    <row r="4" spans="1:10" ht="39.75" customHeight="1" x14ac:dyDescent="0.25">
      <c r="A4" s="189"/>
      <c r="B4" s="189"/>
      <c r="C4" s="189"/>
      <c r="D4" s="189"/>
      <c r="E4" s="30" t="s">
        <v>210</v>
      </c>
      <c r="F4" s="30" t="s">
        <v>211</v>
      </c>
      <c r="G4" s="195"/>
    </row>
    <row r="5" spans="1:10" ht="15" customHeight="1" x14ac:dyDescent="0.25">
      <c r="A5" s="56" t="s">
        <v>1</v>
      </c>
      <c r="B5" s="56" t="s">
        <v>2</v>
      </c>
      <c r="C5" s="189"/>
      <c r="D5" s="189"/>
      <c r="E5" s="61"/>
      <c r="F5" s="53"/>
      <c r="G5" s="53"/>
    </row>
    <row r="6" spans="1:10" x14ac:dyDescent="0.25">
      <c r="A6" s="196">
        <v>8</v>
      </c>
      <c r="B6" s="190"/>
      <c r="C6" s="189" t="s">
        <v>217</v>
      </c>
      <c r="D6" s="57" t="s">
        <v>24</v>
      </c>
      <c r="E6" s="62">
        <f>E13+E20+E27+E35+E42+E49+E56</f>
        <v>129827.011</v>
      </c>
      <c r="F6" s="62">
        <f>F13+F20+F27+F35+F42+F49+F56</f>
        <v>112365.66099999999</v>
      </c>
      <c r="G6" s="109">
        <f t="shared" ref="G6:G28" si="0">F6/E6*100</f>
        <v>86.550294992156907</v>
      </c>
    </row>
    <row r="7" spans="1:10" ht="22.5" x14ac:dyDescent="0.25">
      <c r="A7" s="196"/>
      <c r="B7" s="190"/>
      <c r="C7" s="189"/>
      <c r="D7" s="56" t="s">
        <v>212</v>
      </c>
      <c r="E7" s="59">
        <f>E14+E21+E28+E36+E43+E50+E57</f>
        <v>129827.011</v>
      </c>
      <c r="F7" s="59">
        <f>F14+F21+F28+F36+F43+F50+F57</f>
        <v>112365.66099999999</v>
      </c>
      <c r="G7" s="109">
        <f t="shared" si="0"/>
        <v>86.550294992156907</v>
      </c>
    </row>
    <row r="8" spans="1:10" x14ac:dyDescent="0.25">
      <c r="A8" s="196"/>
      <c r="B8" s="190"/>
      <c r="C8" s="189"/>
      <c r="D8" s="56" t="s">
        <v>213</v>
      </c>
      <c r="E8" s="58"/>
      <c r="F8" s="58"/>
      <c r="G8" s="109"/>
      <c r="H8" s="54"/>
      <c r="I8" s="54"/>
    </row>
    <row r="9" spans="1:10" ht="33.75" x14ac:dyDescent="0.25">
      <c r="A9" s="196"/>
      <c r="B9" s="190"/>
      <c r="C9" s="189"/>
      <c r="D9" s="56" t="s">
        <v>218</v>
      </c>
      <c r="E9" s="59">
        <f t="shared" ref="E9:F11" si="1">E16+E23+E30+E38+E45+E52+E59</f>
        <v>25000.942000000003</v>
      </c>
      <c r="F9" s="59">
        <f t="shared" si="1"/>
        <v>13536.963</v>
      </c>
      <c r="G9" s="109">
        <f t="shared" si="0"/>
        <v>54.145811785811901</v>
      </c>
      <c r="H9" s="54"/>
      <c r="I9" s="54"/>
    </row>
    <row r="10" spans="1:10" ht="22.5" x14ac:dyDescent="0.25">
      <c r="A10" s="196"/>
      <c r="B10" s="190"/>
      <c r="C10" s="189"/>
      <c r="D10" s="56" t="s">
        <v>214</v>
      </c>
      <c r="E10" s="59">
        <f t="shared" si="1"/>
        <v>104090.49799999999</v>
      </c>
      <c r="F10" s="59">
        <f t="shared" si="1"/>
        <v>98093.126999999993</v>
      </c>
      <c r="G10" s="109">
        <f t="shared" si="0"/>
        <v>94.238310782219529</v>
      </c>
      <c r="H10" s="54"/>
      <c r="I10" s="54"/>
      <c r="J10" s="54"/>
    </row>
    <row r="11" spans="1:10" ht="22.5" x14ac:dyDescent="0.25">
      <c r="A11" s="196"/>
      <c r="B11" s="190"/>
      <c r="C11" s="189"/>
      <c r="D11" s="56" t="s">
        <v>215</v>
      </c>
      <c r="E11" s="58">
        <f t="shared" si="1"/>
        <v>0</v>
      </c>
      <c r="F11" s="58">
        <f t="shared" si="1"/>
        <v>0</v>
      </c>
      <c r="G11" s="109">
        <v>0</v>
      </c>
      <c r="H11" s="54"/>
      <c r="I11" s="54"/>
      <c r="J11" s="54"/>
    </row>
    <row r="12" spans="1:10" x14ac:dyDescent="0.25">
      <c r="A12" s="196"/>
      <c r="B12" s="190"/>
      <c r="C12" s="189"/>
      <c r="D12" s="56" t="s">
        <v>219</v>
      </c>
      <c r="E12" s="59">
        <f>E19+E26+E34+E41+E48+E55+E62</f>
        <v>735.57100000000003</v>
      </c>
      <c r="F12" s="59">
        <f>F19+F26+F34+F41+F48+F55+F62</f>
        <v>735.57100000000003</v>
      </c>
      <c r="G12" s="109">
        <f t="shared" si="0"/>
        <v>100</v>
      </c>
      <c r="H12" s="54"/>
      <c r="I12" s="54"/>
      <c r="J12" s="54"/>
    </row>
    <row r="13" spans="1:10" x14ac:dyDescent="0.25">
      <c r="A13" s="190">
        <v>8</v>
      </c>
      <c r="B13" s="190">
        <v>1</v>
      </c>
      <c r="C13" s="189" t="s">
        <v>220</v>
      </c>
      <c r="D13" s="57" t="s">
        <v>24</v>
      </c>
      <c r="E13" s="59">
        <f>E14</f>
        <v>383.00400000000002</v>
      </c>
      <c r="F13" s="59">
        <f>F14</f>
        <v>383</v>
      </c>
      <c r="G13" s="109">
        <f t="shared" si="0"/>
        <v>99.998955624484324</v>
      </c>
      <c r="H13" s="54"/>
      <c r="I13" s="54"/>
      <c r="J13" s="54"/>
    </row>
    <row r="14" spans="1:10" ht="22.5" x14ac:dyDescent="0.25">
      <c r="A14" s="190"/>
      <c r="B14" s="190"/>
      <c r="C14" s="189"/>
      <c r="D14" s="56" t="s">
        <v>212</v>
      </c>
      <c r="E14" s="59">
        <f>SUM(E16:E19)</f>
        <v>383.00400000000002</v>
      </c>
      <c r="F14" s="59">
        <f>SUM(F16:F19)</f>
        <v>383</v>
      </c>
      <c r="G14" s="109">
        <f t="shared" si="0"/>
        <v>99.998955624484324</v>
      </c>
      <c r="H14" s="54"/>
      <c r="I14" s="54"/>
      <c r="J14" s="54"/>
    </row>
    <row r="15" spans="1:10" x14ac:dyDescent="0.25">
      <c r="A15" s="190"/>
      <c r="B15" s="190"/>
      <c r="C15" s="189"/>
      <c r="D15" s="56" t="s">
        <v>213</v>
      </c>
      <c r="E15" s="58"/>
      <c r="F15" s="58"/>
      <c r="G15" s="109"/>
      <c r="H15" s="54"/>
      <c r="I15" s="54"/>
      <c r="J15" s="54"/>
    </row>
    <row r="16" spans="1:10" ht="33.75" x14ac:dyDescent="0.25">
      <c r="A16" s="190"/>
      <c r="B16" s="190"/>
      <c r="C16" s="189"/>
      <c r="D16" s="56" t="s">
        <v>218</v>
      </c>
      <c r="E16" s="58">
        <v>383.00400000000002</v>
      </c>
      <c r="F16" s="58">
        <v>383</v>
      </c>
      <c r="G16" s="109">
        <f t="shared" si="0"/>
        <v>99.998955624484324</v>
      </c>
      <c r="H16" s="54"/>
      <c r="I16" s="54"/>
      <c r="J16" s="54"/>
    </row>
    <row r="17" spans="1:10" ht="22.5" x14ac:dyDescent="0.25">
      <c r="A17" s="190"/>
      <c r="B17" s="190"/>
      <c r="C17" s="189"/>
      <c r="D17" s="56" t="s">
        <v>214</v>
      </c>
      <c r="E17" s="58">
        <v>0</v>
      </c>
      <c r="F17" s="58">
        <v>0</v>
      </c>
      <c r="G17" s="109">
        <v>0</v>
      </c>
      <c r="H17" s="54"/>
      <c r="I17" s="54"/>
      <c r="J17" s="54"/>
    </row>
    <row r="18" spans="1:10" ht="22.5" x14ac:dyDescent="0.25">
      <c r="A18" s="190"/>
      <c r="B18" s="190"/>
      <c r="C18" s="189"/>
      <c r="D18" s="56" t="s">
        <v>215</v>
      </c>
      <c r="E18" s="58">
        <v>0</v>
      </c>
      <c r="F18" s="58">
        <v>0</v>
      </c>
      <c r="G18" s="109">
        <v>0</v>
      </c>
    </row>
    <row r="19" spans="1:10" x14ac:dyDescent="0.25">
      <c r="A19" s="190"/>
      <c r="B19" s="190"/>
      <c r="C19" s="189"/>
      <c r="D19" s="56" t="s">
        <v>219</v>
      </c>
      <c r="E19" s="59">
        <v>0</v>
      </c>
      <c r="F19" s="59">
        <v>0</v>
      </c>
      <c r="G19" s="109">
        <v>0</v>
      </c>
    </row>
    <row r="20" spans="1:10" x14ac:dyDescent="0.25">
      <c r="A20" s="190">
        <v>8</v>
      </c>
      <c r="B20" s="190">
        <v>2</v>
      </c>
      <c r="C20" s="189" t="s">
        <v>221</v>
      </c>
      <c r="D20" s="57" t="s">
        <v>24</v>
      </c>
      <c r="E20" s="59">
        <f>E21</f>
        <v>1407.2560000000001</v>
      </c>
      <c r="F20" s="59">
        <f>F21</f>
        <v>905.84299999999996</v>
      </c>
      <c r="G20" s="109">
        <f t="shared" si="0"/>
        <v>64.369453745445028</v>
      </c>
    </row>
    <row r="21" spans="1:10" ht="22.5" x14ac:dyDescent="0.25">
      <c r="A21" s="190"/>
      <c r="B21" s="190"/>
      <c r="C21" s="189"/>
      <c r="D21" s="56" t="s">
        <v>212</v>
      </c>
      <c r="E21" s="59">
        <f>SUM(E23:E26)</f>
        <v>1407.2560000000001</v>
      </c>
      <c r="F21" s="59">
        <f>SUM(F23:F26)</f>
        <v>905.84299999999996</v>
      </c>
      <c r="G21" s="109">
        <f t="shared" si="0"/>
        <v>64.369453745445028</v>
      </c>
    </row>
    <row r="22" spans="1:10" x14ac:dyDescent="0.25">
      <c r="A22" s="190"/>
      <c r="B22" s="190"/>
      <c r="C22" s="189"/>
      <c r="D22" s="56" t="s">
        <v>213</v>
      </c>
      <c r="E22" s="58"/>
      <c r="F22" s="58"/>
      <c r="G22" s="109"/>
    </row>
    <row r="23" spans="1:10" ht="33.75" x14ac:dyDescent="0.25">
      <c r="A23" s="190"/>
      <c r="B23" s="190"/>
      <c r="C23" s="189"/>
      <c r="D23" s="56" t="s">
        <v>218</v>
      </c>
      <c r="E23" s="58">
        <v>1407.2560000000001</v>
      </c>
      <c r="F23" s="58">
        <v>905.84299999999996</v>
      </c>
      <c r="G23" s="109">
        <f t="shared" si="0"/>
        <v>64.369453745445028</v>
      </c>
    </row>
    <row r="24" spans="1:10" ht="22.5" x14ac:dyDescent="0.25">
      <c r="A24" s="190"/>
      <c r="B24" s="190"/>
      <c r="C24" s="189"/>
      <c r="D24" s="56" t="s">
        <v>214</v>
      </c>
      <c r="E24" s="58">
        <v>0</v>
      </c>
      <c r="F24" s="58">
        <v>0</v>
      </c>
      <c r="G24" s="109">
        <v>0</v>
      </c>
    </row>
    <row r="25" spans="1:10" ht="22.5" x14ac:dyDescent="0.25">
      <c r="A25" s="190"/>
      <c r="B25" s="190"/>
      <c r="C25" s="189"/>
      <c r="D25" s="56" t="s">
        <v>215</v>
      </c>
      <c r="E25" s="58">
        <v>0</v>
      </c>
      <c r="F25" s="58">
        <v>0</v>
      </c>
      <c r="G25" s="109">
        <v>0</v>
      </c>
    </row>
    <row r="26" spans="1:10" x14ac:dyDescent="0.25">
      <c r="A26" s="190"/>
      <c r="B26" s="190"/>
      <c r="C26" s="189"/>
      <c r="D26" s="56" t="s">
        <v>219</v>
      </c>
      <c r="E26" s="59">
        <v>0</v>
      </c>
      <c r="F26" s="59">
        <v>0</v>
      </c>
      <c r="G26" s="109">
        <v>0</v>
      </c>
    </row>
    <row r="27" spans="1:10" x14ac:dyDescent="0.25">
      <c r="A27" s="190">
        <v>8</v>
      </c>
      <c r="B27" s="190">
        <v>3</v>
      </c>
      <c r="C27" s="189" t="s">
        <v>222</v>
      </c>
      <c r="D27" s="57" t="s">
        <v>24</v>
      </c>
      <c r="E27" s="59">
        <f>E28</f>
        <v>104318.60400000001</v>
      </c>
      <c r="F27" s="59">
        <f>F28</f>
        <v>97390.516999999993</v>
      </c>
      <c r="G27" s="109">
        <f t="shared" si="0"/>
        <v>93.358723435371118</v>
      </c>
    </row>
    <row r="28" spans="1:10" ht="22.5" x14ac:dyDescent="0.25">
      <c r="A28" s="190"/>
      <c r="B28" s="190"/>
      <c r="C28" s="189"/>
      <c r="D28" s="56" t="s">
        <v>212</v>
      </c>
      <c r="E28" s="59">
        <f>SUM(E30:E34)</f>
        <v>104318.60400000001</v>
      </c>
      <c r="F28" s="59">
        <f>SUM(F30:F34)</f>
        <v>97390.516999999993</v>
      </c>
      <c r="G28" s="109">
        <f t="shared" si="0"/>
        <v>93.358723435371118</v>
      </c>
    </row>
    <row r="29" spans="1:10" x14ac:dyDescent="0.25">
      <c r="A29" s="190"/>
      <c r="B29" s="190"/>
      <c r="C29" s="189"/>
      <c r="D29" s="56" t="s">
        <v>213</v>
      </c>
      <c r="E29" s="58"/>
      <c r="F29" s="58"/>
      <c r="G29" s="109"/>
    </row>
    <row r="30" spans="1:10" ht="33.75" x14ac:dyDescent="0.25">
      <c r="A30" s="190"/>
      <c r="B30" s="190"/>
      <c r="C30" s="189"/>
      <c r="D30" s="56" t="s">
        <v>218</v>
      </c>
      <c r="E30" s="58">
        <v>4067.1950000000002</v>
      </c>
      <c r="F30" s="58">
        <v>2504.473</v>
      </c>
      <c r="G30" s="109">
        <f t="shared" ref="G30:G62" si="2">F30/E30*100</f>
        <v>61.577401624461082</v>
      </c>
    </row>
    <row r="31" spans="1:10" ht="22.5" x14ac:dyDescent="0.25">
      <c r="A31" s="190"/>
      <c r="B31" s="190"/>
      <c r="C31" s="189"/>
      <c r="D31" s="56" t="s">
        <v>214</v>
      </c>
      <c r="E31" s="58">
        <v>100251.409</v>
      </c>
      <c r="F31" s="58">
        <v>94886.043999999994</v>
      </c>
      <c r="G31" s="109">
        <f t="shared" si="2"/>
        <v>94.648090182951933</v>
      </c>
    </row>
    <row r="32" spans="1:10" x14ac:dyDescent="0.25">
      <c r="A32" s="190"/>
      <c r="B32" s="190"/>
      <c r="C32" s="189"/>
      <c r="D32" s="189" t="s">
        <v>215</v>
      </c>
      <c r="E32" s="191">
        <v>0</v>
      </c>
      <c r="F32" s="191">
        <v>0</v>
      </c>
      <c r="G32" s="109">
        <v>0</v>
      </c>
    </row>
    <row r="33" spans="1:7" x14ac:dyDescent="0.25">
      <c r="A33" s="190"/>
      <c r="B33" s="190"/>
      <c r="C33" s="189"/>
      <c r="D33" s="189"/>
      <c r="E33" s="191"/>
      <c r="F33" s="191"/>
      <c r="G33" s="109">
        <v>0</v>
      </c>
    </row>
    <row r="34" spans="1:7" x14ac:dyDescent="0.25">
      <c r="A34" s="190"/>
      <c r="B34" s="190"/>
      <c r="C34" s="189"/>
      <c r="D34" s="56" t="s">
        <v>219</v>
      </c>
      <c r="E34" s="59">
        <v>0</v>
      </c>
      <c r="F34" s="59">
        <v>0</v>
      </c>
      <c r="G34" s="109">
        <v>0</v>
      </c>
    </row>
    <row r="35" spans="1:7" x14ac:dyDescent="0.25">
      <c r="A35" s="190">
        <v>8</v>
      </c>
      <c r="B35" s="190">
        <v>4</v>
      </c>
      <c r="C35" s="189" t="s">
        <v>128</v>
      </c>
      <c r="D35" s="57" t="s">
        <v>24</v>
      </c>
      <c r="E35" s="59">
        <f t="shared" ref="E35:F35" si="3">E36</f>
        <v>8991.3060000000005</v>
      </c>
      <c r="F35" s="59">
        <f t="shared" si="3"/>
        <v>0</v>
      </c>
      <c r="G35" s="109">
        <f t="shared" si="2"/>
        <v>0</v>
      </c>
    </row>
    <row r="36" spans="1:7" ht="22.5" x14ac:dyDescent="0.25">
      <c r="A36" s="190"/>
      <c r="B36" s="190"/>
      <c r="C36" s="189"/>
      <c r="D36" s="56" t="s">
        <v>212</v>
      </c>
      <c r="E36" s="59">
        <f t="shared" ref="E36:F36" si="4">SUM(E38:E41)</f>
        <v>8991.3060000000005</v>
      </c>
      <c r="F36" s="59">
        <f t="shared" si="4"/>
        <v>0</v>
      </c>
      <c r="G36" s="109">
        <f t="shared" si="2"/>
        <v>0</v>
      </c>
    </row>
    <row r="37" spans="1:7" x14ac:dyDescent="0.25">
      <c r="A37" s="190"/>
      <c r="B37" s="190"/>
      <c r="C37" s="189"/>
      <c r="D37" s="56" t="s">
        <v>213</v>
      </c>
      <c r="E37" s="58"/>
      <c r="F37" s="58"/>
      <c r="G37" s="109"/>
    </row>
    <row r="38" spans="1:7" ht="33.75" x14ac:dyDescent="0.25">
      <c r="A38" s="190"/>
      <c r="B38" s="190"/>
      <c r="C38" s="189"/>
      <c r="D38" s="56" t="s">
        <v>218</v>
      </c>
      <c r="E38" s="58">
        <v>8568.7000000000007</v>
      </c>
      <c r="F38" s="58">
        <v>0</v>
      </c>
      <c r="G38" s="109">
        <f t="shared" si="2"/>
        <v>0</v>
      </c>
    </row>
    <row r="39" spans="1:7" ht="22.5" x14ac:dyDescent="0.25">
      <c r="A39" s="190"/>
      <c r="B39" s="190"/>
      <c r="C39" s="189"/>
      <c r="D39" s="56" t="s">
        <v>214</v>
      </c>
      <c r="E39" s="58">
        <v>422.60599999999999</v>
      </c>
      <c r="F39" s="58">
        <v>0</v>
      </c>
      <c r="G39" s="109">
        <f t="shared" si="2"/>
        <v>0</v>
      </c>
    </row>
    <row r="40" spans="1:7" ht="22.5" x14ac:dyDescent="0.25">
      <c r="A40" s="190"/>
      <c r="B40" s="190"/>
      <c r="C40" s="189"/>
      <c r="D40" s="56" t="s">
        <v>215</v>
      </c>
      <c r="E40" s="58">
        <v>0</v>
      </c>
      <c r="F40" s="58">
        <v>0</v>
      </c>
      <c r="G40" s="109">
        <v>0</v>
      </c>
    </row>
    <row r="41" spans="1:7" x14ac:dyDescent="0.25">
      <c r="A41" s="190"/>
      <c r="B41" s="190"/>
      <c r="C41" s="189"/>
      <c r="D41" s="56" t="s">
        <v>219</v>
      </c>
      <c r="E41" s="58">
        <v>0</v>
      </c>
      <c r="F41" s="58">
        <v>0</v>
      </c>
      <c r="G41" s="109">
        <v>0</v>
      </c>
    </row>
    <row r="42" spans="1:7" x14ac:dyDescent="0.25">
      <c r="A42" s="190">
        <v>8</v>
      </c>
      <c r="B42" s="190">
        <v>5</v>
      </c>
      <c r="C42" s="189" t="s">
        <v>93</v>
      </c>
      <c r="D42" s="57" t="s">
        <v>24</v>
      </c>
      <c r="E42" s="59">
        <f t="shared" ref="E42:F42" si="5">E43</f>
        <v>0</v>
      </c>
      <c r="F42" s="59">
        <f t="shared" si="5"/>
        <v>0</v>
      </c>
      <c r="G42" s="109">
        <v>0</v>
      </c>
    </row>
    <row r="43" spans="1:7" ht="22.5" x14ac:dyDescent="0.25">
      <c r="A43" s="190"/>
      <c r="B43" s="190"/>
      <c r="C43" s="189"/>
      <c r="D43" s="56" t="s">
        <v>223</v>
      </c>
      <c r="E43" s="59">
        <f t="shared" ref="E43:F43" si="6">SUM(E45:E48)</f>
        <v>0</v>
      </c>
      <c r="F43" s="59">
        <f t="shared" si="6"/>
        <v>0</v>
      </c>
      <c r="G43" s="109">
        <v>0</v>
      </c>
    </row>
    <row r="44" spans="1:7" x14ac:dyDescent="0.25">
      <c r="A44" s="190"/>
      <c r="B44" s="190"/>
      <c r="C44" s="189"/>
      <c r="D44" s="56" t="s">
        <v>213</v>
      </c>
      <c r="E44" s="58"/>
      <c r="F44" s="58"/>
      <c r="G44" s="109"/>
    </row>
    <row r="45" spans="1:7" ht="33.75" x14ac:dyDescent="0.25">
      <c r="A45" s="190"/>
      <c r="B45" s="190"/>
      <c r="C45" s="189"/>
      <c r="D45" s="56" t="s">
        <v>218</v>
      </c>
      <c r="E45" s="58">
        <v>0</v>
      </c>
      <c r="F45" s="58">
        <v>0</v>
      </c>
      <c r="G45" s="109">
        <v>0</v>
      </c>
    </row>
    <row r="46" spans="1:7" ht="22.5" x14ac:dyDescent="0.25">
      <c r="A46" s="190"/>
      <c r="B46" s="190"/>
      <c r="C46" s="189"/>
      <c r="D46" s="56" t="s">
        <v>214</v>
      </c>
      <c r="E46" s="58">
        <v>0</v>
      </c>
      <c r="F46" s="58">
        <v>0</v>
      </c>
      <c r="G46" s="109">
        <v>0</v>
      </c>
    </row>
    <row r="47" spans="1:7" ht="22.5" x14ac:dyDescent="0.25">
      <c r="A47" s="190"/>
      <c r="B47" s="190"/>
      <c r="C47" s="189"/>
      <c r="D47" s="56" t="s">
        <v>215</v>
      </c>
      <c r="E47" s="58">
        <v>0</v>
      </c>
      <c r="F47" s="58">
        <v>0</v>
      </c>
      <c r="G47" s="109">
        <v>0</v>
      </c>
    </row>
    <row r="48" spans="1:7" x14ac:dyDescent="0.25">
      <c r="A48" s="190"/>
      <c r="B48" s="190"/>
      <c r="C48" s="189"/>
      <c r="D48" s="56" t="s">
        <v>219</v>
      </c>
      <c r="E48" s="59">
        <v>0</v>
      </c>
      <c r="F48" s="59">
        <v>0</v>
      </c>
      <c r="G48" s="109">
        <v>0</v>
      </c>
    </row>
    <row r="49" spans="1:7" x14ac:dyDescent="0.25">
      <c r="A49" s="190">
        <v>8</v>
      </c>
      <c r="B49" s="190">
        <v>6</v>
      </c>
      <c r="C49" s="189" t="s">
        <v>224</v>
      </c>
      <c r="D49" s="57" t="s">
        <v>24</v>
      </c>
      <c r="E49" s="59">
        <f t="shared" ref="E49:F49" si="7">E50</f>
        <v>0</v>
      </c>
      <c r="F49" s="59">
        <f t="shared" si="7"/>
        <v>0</v>
      </c>
      <c r="G49" s="109">
        <v>0</v>
      </c>
    </row>
    <row r="50" spans="1:7" ht="22.5" x14ac:dyDescent="0.25">
      <c r="A50" s="190"/>
      <c r="B50" s="190"/>
      <c r="C50" s="189"/>
      <c r="D50" s="56" t="s">
        <v>212</v>
      </c>
      <c r="E50" s="59">
        <f t="shared" ref="E50:F50" si="8">SUM(E52:E55)</f>
        <v>0</v>
      </c>
      <c r="F50" s="59">
        <f t="shared" si="8"/>
        <v>0</v>
      </c>
      <c r="G50" s="109">
        <v>0</v>
      </c>
    </row>
    <row r="51" spans="1:7" x14ac:dyDescent="0.25">
      <c r="A51" s="190"/>
      <c r="B51" s="190"/>
      <c r="C51" s="189"/>
      <c r="D51" s="56" t="s">
        <v>213</v>
      </c>
      <c r="E51" s="58"/>
      <c r="F51" s="58"/>
      <c r="G51" s="109"/>
    </row>
    <row r="52" spans="1:7" ht="33.75" x14ac:dyDescent="0.25">
      <c r="A52" s="190"/>
      <c r="B52" s="190"/>
      <c r="C52" s="189"/>
      <c r="D52" s="56" t="s">
        <v>218</v>
      </c>
      <c r="E52" s="58">
        <v>0</v>
      </c>
      <c r="F52" s="58">
        <v>0</v>
      </c>
      <c r="G52" s="109">
        <v>0</v>
      </c>
    </row>
    <row r="53" spans="1:7" ht="22.5" x14ac:dyDescent="0.25">
      <c r="A53" s="190"/>
      <c r="B53" s="190"/>
      <c r="C53" s="189"/>
      <c r="D53" s="56" t="s">
        <v>214</v>
      </c>
      <c r="E53" s="58">
        <v>0</v>
      </c>
      <c r="F53" s="58">
        <v>0</v>
      </c>
      <c r="G53" s="109">
        <v>0</v>
      </c>
    </row>
    <row r="54" spans="1:7" ht="22.5" x14ac:dyDescent="0.25">
      <c r="A54" s="190"/>
      <c r="B54" s="190"/>
      <c r="C54" s="189"/>
      <c r="D54" s="56" t="s">
        <v>215</v>
      </c>
      <c r="E54" s="58">
        <v>0</v>
      </c>
      <c r="F54" s="58">
        <v>0</v>
      </c>
      <c r="G54" s="109">
        <v>0</v>
      </c>
    </row>
    <row r="55" spans="1:7" x14ac:dyDescent="0.25">
      <c r="A55" s="190"/>
      <c r="B55" s="190"/>
      <c r="C55" s="189"/>
      <c r="D55" s="56" t="s">
        <v>219</v>
      </c>
      <c r="E55" s="58">
        <v>0</v>
      </c>
      <c r="F55" s="58">
        <v>0</v>
      </c>
      <c r="G55" s="109">
        <v>0</v>
      </c>
    </row>
    <row r="56" spans="1:7" x14ac:dyDescent="0.25">
      <c r="A56" s="176">
        <v>8</v>
      </c>
      <c r="B56" s="176">
        <v>7</v>
      </c>
      <c r="C56" s="176" t="s">
        <v>162</v>
      </c>
      <c r="D56" s="57" t="s">
        <v>24</v>
      </c>
      <c r="E56" s="59">
        <f t="shared" ref="E56:F56" si="9">E57</f>
        <v>14726.841</v>
      </c>
      <c r="F56" s="59">
        <f t="shared" si="9"/>
        <v>13686.301000000001</v>
      </c>
      <c r="G56" s="109">
        <f t="shared" si="2"/>
        <v>92.934397811451902</v>
      </c>
    </row>
    <row r="57" spans="1:7" ht="22.5" x14ac:dyDescent="0.25">
      <c r="A57" s="176"/>
      <c r="B57" s="176"/>
      <c r="C57" s="176"/>
      <c r="D57" s="56" t="s">
        <v>212</v>
      </c>
      <c r="E57" s="59">
        <f t="shared" ref="E57:F57" si="10">SUM(E59:E62)</f>
        <v>14726.841</v>
      </c>
      <c r="F57" s="59">
        <f t="shared" si="10"/>
        <v>13686.301000000001</v>
      </c>
      <c r="G57" s="109">
        <f t="shared" si="2"/>
        <v>92.934397811451902</v>
      </c>
    </row>
    <row r="58" spans="1:7" x14ac:dyDescent="0.25">
      <c r="A58" s="176"/>
      <c r="B58" s="176"/>
      <c r="C58" s="176"/>
      <c r="D58" s="56" t="s">
        <v>213</v>
      </c>
      <c r="E58" s="60"/>
      <c r="F58" s="60"/>
      <c r="G58" s="109"/>
    </row>
    <row r="59" spans="1:7" ht="33.75" x14ac:dyDescent="0.25">
      <c r="A59" s="176"/>
      <c r="B59" s="176"/>
      <c r="C59" s="176"/>
      <c r="D59" s="56" t="s">
        <v>218</v>
      </c>
      <c r="E59" s="60">
        <v>10574.787</v>
      </c>
      <c r="F59" s="60">
        <v>9743.6470000000008</v>
      </c>
      <c r="G59" s="109">
        <f t="shared" si="2"/>
        <v>92.140361786956092</v>
      </c>
    </row>
    <row r="60" spans="1:7" ht="22.5" x14ac:dyDescent="0.25">
      <c r="A60" s="176"/>
      <c r="B60" s="176"/>
      <c r="C60" s="176"/>
      <c r="D60" s="56" t="s">
        <v>214</v>
      </c>
      <c r="E60" s="60">
        <v>3416.4830000000002</v>
      </c>
      <c r="F60" s="60">
        <v>3207.0830000000001</v>
      </c>
      <c r="G60" s="109">
        <f t="shared" si="2"/>
        <v>93.870890035161892</v>
      </c>
    </row>
    <row r="61" spans="1:7" ht="22.5" x14ac:dyDescent="0.25">
      <c r="A61" s="176"/>
      <c r="B61" s="176"/>
      <c r="C61" s="176"/>
      <c r="D61" s="56" t="s">
        <v>215</v>
      </c>
      <c r="E61" s="60">
        <v>0</v>
      </c>
      <c r="F61" s="60">
        <v>0</v>
      </c>
      <c r="G61" s="109">
        <v>0</v>
      </c>
    </row>
    <row r="62" spans="1:7" x14ac:dyDescent="0.25">
      <c r="A62" s="176"/>
      <c r="B62" s="176"/>
      <c r="C62" s="176"/>
      <c r="D62" s="56" t="s">
        <v>219</v>
      </c>
      <c r="E62" s="60">
        <v>735.57100000000003</v>
      </c>
      <c r="F62" s="60">
        <v>735.57100000000003</v>
      </c>
      <c r="G62" s="109">
        <f t="shared" si="2"/>
        <v>100</v>
      </c>
    </row>
  </sheetData>
  <mergeCells count="33">
    <mergeCell ref="A20:A26"/>
    <mergeCell ref="B20:B26"/>
    <mergeCell ref="A13:A19"/>
    <mergeCell ref="C20:C26"/>
    <mergeCell ref="B13:B19"/>
    <mergeCell ref="C13:C19"/>
    <mergeCell ref="A1:G1"/>
    <mergeCell ref="E3:F3"/>
    <mergeCell ref="G3:G4"/>
    <mergeCell ref="D3:D5"/>
    <mergeCell ref="A6:A12"/>
    <mergeCell ref="B6:B12"/>
    <mergeCell ref="C6:C12"/>
    <mergeCell ref="A3:B4"/>
    <mergeCell ref="C3:C5"/>
    <mergeCell ref="F32:F33"/>
    <mergeCell ref="E32:E33"/>
    <mergeCell ref="B49:B55"/>
    <mergeCell ref="C49:C55"/>
    <mergeCell ref="B27:B34"/>
    <mergeCell ref="C27:C34"/>
    <mergeCell ref="A56:A62"/>
    <mergeCell ref="B56:B62"/>
    <mergeCell ref="C56:C62"/>
    <mergeCell ref="D32:D33"/>
    <mergeCell ref="A35:A41"/>
    <mergeCell ref="B35:B41"/>
    <mergeCell ref="C35:C41"/>
    <mergeCell ref="A49:A55"/>
    <mergeCell ref="A42:A48"/>
    <mergeCell ref="B42:B48"/>
    <mergeCell ref="C42:C48"/>
    <mergeCell ref="A27:A34"/>
  </mergeCells>
  <pageMargins left="0.39370078740157483" right="0.39370078740157483" top="0.59055118110236227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5"/>
  <sheetViews>
    <sheetView zoomScale="115" zoomScaleNormal="115" workbookViewId="0">
      <pane xSplit="4" ySplit="4" topLeftCell="E45" activePane="bottomRight" state="frozen"/>
      <selection activeCell="A3" sqref="A3:K46"/>
      <selection pane="topRight" activeCell="A3" sqref="A3:K46"/>
      <selection pane="bottomLeft" activeCell="A3" sqref="A3:K46"/>
      <selection pane="bottomRight" activeCell="J18" sqref="J18"/>
    </sheetView>
  </sheetViews>
  <sheetFormatPr defaultRowHeight="15" x14ac:dyDescent="0.25"/>
  <cols>
    <col min="1" max="1" width="5.28515625" style="138" customWidth="1"/>
    <col min="2" max="2" width="4.5703125" style="138" customWidth="1"/>
    <col min="3" max="3" width="5.28515625" style="139" customWidth="1"/>
    <col min="4" max="4" width="5.42578125" style="139" customWidth="1"/>
    <col min="5" max="5" width="25" style="138" customWidth="1"/>
    <col min="6" max="6" width="16" style="138" customWidth="1"/>
    <col min="7" max="7" width="11.7109375" style="138" customWidth="1"/>
    <col min="8" max="8" width="16.140625" style="138" customWidth="1"/>
    <col min="9" max="9" width="25.140625" style="138" customWidth="1"/>
    <col min="10" max="10" width="45.5703125" style="140" customWidth="1"/>
    <col min="11" max="11" width="13.85546875" style="138" customWidth="1"/>
  </cols>
  <sheetData>
    <row r="1" spans="1:12" x14ac:dyDescent="0.25">
      <c r="A1" s="197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 x14ac:dyDescent="0.25">
      <c r="A2" s="135"/>
      <c r="B2" s="135"/>
      <c r="C2" s="136"/>
      <c r="D2" s="136"/>
      <c r="E2" s="135"/>
      <c r="F2" s="135"/>
      <c r="G2" s="135"/>
      <c r="H2" s="135"/>
      <c r="I2" s="135"/>
      <c r="J2" s="137"/>
      <c r="K2" s="135"/>
    </row>
    <row r="3" spans="1:12" ht="73.900000000000006" customHeight="1" x14ac:dyDescent="0.25">
      <c r="A3" s="198" t="s">
        <v>23</v>
      </c>
      <c r="B3" s="198"/>
      <c r="C3" s="198"/>
      <c r="D3" s="198"/>
      <c r="E3" s="198" t="s">
        <v>26</v>
      </c>
      <c r="F3" s="198" t="s">
        <v>27</v>
      </c>
      <c r="G3" s="198" t="s">
        <v>28</v>
      </c>
      <c r="H3" s="198" t="s">
        <v>34</v>
      </c>
      <c r="I3" s="198" t="s">
        <v>29</v>
      </c>
      <c r="J3" s="199" t="s">
        <v>30</v>
      </c>
      <c r="K3" s="198" t="s">
        <v>31</v>
      </c>
    </row>
    <row r="4" spans="1:12" x14ac:dyDescent="0.25">
      <c r="A4" s="114" t="s">
        <v>1</v>
      </c>
      <c r="B4" s="114" t="s">
        <v>2</v>
      </c>
      <c r="C4" s="115" t="s">
        <v>3</v>
      </c>
      <c r="D4" s="115" t="s">
        <v>4</v>
      </c>
      <c r="E4" s="198"/>
      <c r="F4" s="198"/>
      <c r="G4" s="198"/>
      <c r="H4" s="198"/>
      <c r="I4" s="198"/>
      <c r="J4" s="199"/>
      <c r="K4" s="198"/>
    </row>
    <row r="5" spans="1:12" ht="16.5" customHeight="1" x14ac:dyDescent="0.25">
      <c r="A5" s="123" t="s">
        <v>33</v>
      </c>
      <c r="B5" s="123"/>
      <c r="C5" s="112"/>
      <c r="D5" s="112"/>
      <c r="E5" s="181" t="s">
        <v>161</v>
      </c>
      <c r="F5" s="181"/>
      <c r="G5" s="181"/>
      <c r="H5" s="181"/>
      <c r="I5" s="181"/>
      <c r="J5" s="124"/>
      <c r="K5" s="111"/>
    </row>
    <row r="6" spans="1:12" ht="15" customHeight="1" x14ac:dyDescent="0.25">
      <c r="A6" s="125" t="s">
        <v>33</v>
      </c>
      <c r="B6" s="125">
        <v>1</v>
      </c>
      <c r="C6" s="126"/>
      <c r="D6" s="126"/>
      <c r="E6" s="181" t="s">
        <v>92</v>
      </c>
      <c r="F6" s="181"/>
      <c r="G6" s="181"/>
      <c r="H6" s="181"/>
      <c r="I6" s="181"/>
      <c r="J6" s="181"/>
      <c r="K6" s="111"/>
    </row>
    <row r="7" spans="1:12" ht="53.25" customHeight="1" x14ac:dyDescent="0.25">
      <c r="A7" s="119" t="s">
        <v>33</v>
      </c>
      <c r="B7" s="125"/>
      <c r="C7" s="120" t="s">
        <v>17</v>
      </c>
      <c r="D7" s="120"/>
      <c r="E7" s="110" t="s">
        <v>95</v>
      </c>
      <c r="F7" s="110" t="s">
        <v>317</v>
      </c>
      <c r="G7" s="110" t="s">
        <v>150</v>
      </c>
      <c r="H7" s="110">
        <v>2023</v>
      </c>
      <c r="I7" s="110" t="s">
        <v>96</v>
      </c>
      <c r="J7" s="122" t="s">
        <v>389</v>
      </c>
      <c r="K7" s="111"/>
      <c r="L7" s="9"/>
    </row>
    <row r="8" spans="1:12" s="16" customFormat="1" ht="53.25" customHeight="1" x14ac:dyDescent="0.25">
      <c r="A8" s="119" t="s">
        <v>33</v>
      </c>
      <c r="B8" s="29">
        <v>1</v>
      </c>
      <c r="C8" s="120" t="s">
        <v>21</v>
      </c>
      <c r="D8" s="120"/>
      <c r="E8" s="110" t="s">
        <v>350</v>
      </c>
      <c r="F8" s="110" t="s">
        <v>142</v>
      </c>
      <c r="G8" s="110" t="s">
        <v>150</v>
      </c>
      <c r="H8" s="110">
        <v>2023</v>
      </c>
      <c r="I8" s="110" t="s">
        <v>197</v>
      </c>
      <c r="J8" s="122" t="s">
        <v>390</v>
      </c>
      <c r="K8" s="111"/>
      <c r="L8" s="17"/>
    </row>
    <row r="9" spans="1:12" s="16" customFormat="1" ht="53.25" customHeight="1" x14ac:dyDescent="0.25">
      <c r="A9" s="119" t="s">
        <v>33</v>
      </c>
      <c r="B9" s="125" t="s">
        <v>135</v>
      </c>
      <c r="C9" s="120" t="s">
        <v>22</v>
      </c>
      <c r="D9" s="120"/>
      <c r="E9" s="110" t="s">
        <v>198</v>
      </c>
      <c r="F9" s="110" t="s">
        <v>142</v>
      </c>
      <c r="G9" s="110" t="s">
        <v>150</v>
      </c>
      <c r="H9" s="110">
        <v>2023</v>
      </c>
      <c r="I9" s="110" t="s">
        <v>197</v>
      </c>
      <c r="J9" s="122" t="s">
        <v>390</v>
      </c>
      <c r="K9" s="111"/>
      <c r="L9" s="17"/>
    </row>
    <row r="10" spans="1:12" s="16" customFormat="1" ht="53.25" customHeight="1" x14ac:dyDescent="0.25">
      <c r="A10" s="119" t="s">
        <v>33</v>
      </c>
      <c r="B10" s="125" t="s">
        <v>135</v>
      </c>
      <c r="C10" s="120">
        <v>4</v>
      </c>
      <c r="D10" s="120"/>
      <c r="E10" s="110" t="s">
        <v>391</v>
      </c>
      <c r="F10" s="110" t="s">
        <v>142</v>
      </c>
      <c r="G10" s="110" t="s">
        <v>150</v>
      </c>
      <c r="H10" s="110">
        <v>2023</v>
      </c>
      <c r="I10" s="110" t="s">
        <v>197</v>
      </c>
      <c r="J10" s="122" t="s">
        <v>397</v>
      </c>
      <c r="K10" s="111"/>
      <c r="L10" s="17"/>
    </row>
    <row r="11" spans="1:12" ht="57.75" customHeight="1" x14ac:dyDescent="0.25">
      <c r="A11" s="119" t="s">
        <v>33</v>
      </c>
      <c r="B11" s="119">
        <v>1</v>
      </c>
      <c r="C11" s="120" t="s">
        <v>18</v>
      </c>
      <c r="D11" s="120"/>
      <c r="E11" s="110" t="s">
        <v>99</v>
      </c>
      <c r="F11" s="110" t="s">
        <v>142</v>
      </c>
      <c r="G11" s="110" t="s">
        <v>150</v>
      </c>
      <c r="H11" s="110">
        <v>2023</v>
      </c>
      <c r="I11" s="110" t="s">
        <v>97</v>
      </c>
      <c r="J11" s="122" t="s">
        <v>193</v>
      </c>
      <c r="K11" s="111"/>
      <c r="L11" s="9"/>
    </row>
    <row r="12" spans="1:12" s="16" customFormat="1" ht="90" x14ac:dyDescent="0.25">
      <c r="A12" s="119" t="s">
        <v>33</v>
      </c>
      <c r="B12" s="119">
        <v>2</v>
      </c>
      <c r="C12" s="120" t="s">
        <v>380</v>
      </c>
      <c r="D12" s="120"/>
      <c r="E12" s="110" t="s">
        <v>351</v>
      </c>
      <c r="F12" s="110" t="s">
        <v>142</v>
      </c>
      <c r="G12" s="110" t="s">
        <v>150</v>
      </c>
      <c r="H12" s="110">
        <v>2023</v>
      </c>
      <c r="I12" s="110" t="s">
        <v>97</v>
      </c>
      <c r="J12" s="122" t="s">
        <v>392</v>
      </c>
      <c r="K12" s="111"/>
      <c r="L12" s="17"/>
    </row>
    <row r="13" spans="1:12" s="16" customFormat="1" ht="78.75" x14ac:dyDescent="0.25">
      <c r="A13" s="119" t="s">
        <v>33</v>
      </c>
      <c r="B13" s="119">
        <v>3</v>
      </c>
      <c r="C13" s="120" t="s">
        <v>100</v>
      </c>
      <c r="D13" s="120"/>
      <c r="E13" s="110" t="s">
        <v>352</v>
      </c>
      <c r="F13" s="110" t="s">
        <v>142</v>
      </c>
      <c r="G13" s="110" t="s">
        <v>150</v>
      </c>
      <c r="H13" s="110">
        <v>2023</v>
      </c>
      <c r="I13" s="110" t="s">
        <v>97</v>
      </c>
      <c r="J13" s="122" t="s">
        <v>396</v>
      </c>
      <c r="K13" s="111"/>
      <c r="L13" s="17"/>
    </row>
    <row r="14" spans="1:12" s="16" customFormat="1" ht="101.25" x14ac:dyDescent="0.25">
      <c r="A14" s="119" t="s">
        <v>33</v>
      </c>
      <c r="B14" s="119">
        <v>4</v>
      </c>
      <c r="C14" s="120" t="s">
        <v>33</v>
      </c>
      <c r="D14" s="120"/>
      <c r="E14" s="110" t="s">
        <v>353</v>
      </c>
      <c r="F14" s="110" t="s">
        <v>142</v>
      </c>
      <c r="G14" s="110" t="s">
        <v>150</v>
      </c>
      <c r="H14" s="110">
        <v>2023</v>
      </c>
      <c r="I14" s="110" t="s">
        <v>97</v>
      </c>
      <c r="J14" s="122" t="s">
        <v>393</v>
      </c>
      <c r="K14" s="111"/>
      <c r="L14" s="17"/>
    </row>
    <row r="15" spans="1:12" ht="33.75" x14ac:dyDescent="0.25">
      <c r="A15" s="119" t="s">
        <v>33</v>
      </c>
      <c r="B15" s="119">
        <v>1</v>
      </c>
      <c r="C15" s="120" t="s">
        <v>130</v>
      </c>
      <c r="D15" s="120"/>
      <c r="E15" s="110" t="s">
        <v>131</v>
      </c>
      <c r="F15" s="110" t="s">
        <v>142</v>
      </c>
      <c r="G15" s="110" t="s">
        <v>150</v>
      </c>
      <c r="H15" s="110">
        <v>2023</v>
      </c>
      <c r="I15" s="110" t="s">
        <v>200</v>
      </c>
      <c r="J15" s="122" t="s">
        <v>194</v>
      </c>
      <c r="K15" s="111"/>
      <c r="L15" s="9"/>
    </row>
    <row r="16" spans="1:12" ht="78" customHeight="1" x14ac:dyDescent="0.25">
      <c r="A16" s="119" t="s">
        <v>33</v>
      </c>
      <c r="B16" s="119">
        <v>1</v>
      </c>
      <c r="C16" s="120" t="s">
        <v>143</v>
      </c>
      <c r="D16" s="120"/>
      <c r="E16" s="110" t="s">
        <v>144</v>
      </c>
      <c r="F16" s="110" t="s">
        <v>145</v>
      </c>
      <c r="G16" s="110" t="s">
        <v>150</v>
      </c>
      <c r="H16" s="110">
        <v>2023</v>
      </c>
      <c r="I16" s="110" t="s">
        <v>382</v>
      </c>
      <c r="J16" s="122" t="s">
        <v>194</v>
      </c>
      <c r="K16" s="111"/>
      <c r="L16" s="9"/>
    </row>
    <row r="17" spans="1:12" s="16" customFormat="1" ht="78" customHeight="1" x14ac:dyDescent="0.25">
      <c r="A17" s="119" t="s">
        <v>33</v>
      </c>
      <c r="B17" s="119">
        <v>2</v>
      </c>
      <c r="C17" s="120" t="s">
        <v>381</v>
      </c>
      <c r="D17" s="120"/>
      <c r="E17" s="110" t="s">
        <v>354</v>
      </c>
      <c r="F17" s="110" t="s">
        <v>145</v>
      </c>
      <c r="G17" s="110" t="s">
        <v>150</v>
      </c>
      <c r="H17" s="110">
        <v>2023</v>
      </c>
      <c r="I17" s="110" t="s">
        <v>382</v>
      </c>
      <c r="J17" s="122" t="s">
        <v>394</v>
      </c>
      <c r="K17" s="111"/>
      <c r="L17" s="17"/>
    </row>
    <row r="18" spans="1:12" s="16" customFormat="1" ht="78" customHeight="1" x14ac:dyDescent="0.25">
      <c r="A18" s="119" t="s">
        <v>33</v>
      </c>
      <c r="B18" s="119">
        <v>3</v>
      </c>
      <c r="C18" s="120" t="s">
        <v>383</v>
      </c>
      <c r="D18" s="120"/>
      <c r="E18" s="110" t="s">
        <v>355</v>
      </c>
      <c r="F18" s="110" t="s">
        <v>145</v>
      </c>
      <c r="G18" s="110" t="s">
        <v>150</v>
      </c>
      <c r="H18" s="110">
        <v>2023</v>
      </c>
      <c r="I18" s="110" t="s">
        <v>382</v>
      </c>
      <c r="J18" s="122" t="s">
        <v>395</v>
      </c>
      <c r="K18" s="111"/>
      <c r="L18" s="17"/>
    </row>
    <row r="19" spans="1:12" ht="31.5" x14ac:dyDescent="0.25">
      <c r="A19" s="125" t="s">
        <v>33</v>
      </c>
      <c r="B19" s="119" t="s">
        <v>135</v>
      </c>
      <c r="C19" s="126"/>
      <c r="D19" s="126"/>
      <c r="E19" s="111" t="s">
        <v>73</v>
      </c>
      <c r="F19" s="111" t="s">
        <v>166</v>
      </c>
      <c r="G19" s="111" t="s">
        <v>167</v>
      </c>
      <c r="H19" s="111"/>
      <c r="I19" s="111"/>
      <c r="J19" s="124"/>
      <c r="K19" s="111"/>
      <c r="L19" s="9"/>
    </row>
    <row r="20" spans="1:12" s="16" customFormat="1" ht="33.75" x14ac:dyDescent="0.25">
      <c r="A20" s="119" t="s">
        <v>33</v>
      </c>
      <c r="B20" s="125" t="s">
        <v>20</v>
      </c>
      <c r="C20" s="120" t="s">
        <v>17</v>
      </c>
      <c r="D20" s="120"/>
      <c r="E20" s="110" t="s">
        <v>168</v>
      </c>
      <c r="F20" s="110" t="s">
        <v>166</v>
      </c>
      <c r="G20" s="110" t="s">
        <v>167</v>
      </c>
      <c r="H20" s="110">
        <v>2023</v>
      </c>
      <c r="I20" s="110" t="s">
        <v>168</v>
      </c>
      <c r="J20" s="122" t="s">
        <v>199</v>
      </c>
      <c r="K20" s="110"/>
      <c r="L20" s="17"/>
    </row>
    <row r="21" spans="1:12" s="16" customFormat="1" ht="33.75" x14ac:dyDescent="0.25">
      <c r="A21" s="119" t="s">
        <v>33</v>
      </c>
      <c r="B21" s="125" t="s">
        <v>20</v>
      </c>
      <c r="C21" s="120" t="s">
        <v>17</v>
      </c>
      <c r="D21" s="29" t="s">
        <v>357</v>
      </c>
      <c r="E21" s="110" t="s">
        <v>358</v>
      </c>
      <c r="F21" s="110" t="s">
        <v>247</v>
      </c>
      <c r="G21" s="110" t="s">
        <v>167</v>
      </c>
      <c r="H21" s="110">
        <v>2023</v>
      </c>
      <c r="I21" s="110" t="s">
        <v>97</v>
      </c>
      <c r="J21" s="122" t="s">
        <v>392</v>
      </c>
      <c r="K21" s="110"/>
      <c r="L21" s="17"/>
    </row>
    <row r="22" spans="1:12" s="16" customFormat="1" ht="146.25" x14ac:dyDescent="0.25">
      <c r="A22" s="119" t="s">
        <v>33</v>
      </c>
      <c r="B22" s="125" t="s">
        <v>20</v>
      </c>
      <c r="C22" s="120">
        <v>1</v>
      </c>
      <c r="D22" s="29">
        <v>10</v>
      </c>
      <c r="E22" s="110" t="s">
        <v>398</v>
      </c>
      <c r="F22" s="110" t="s">
        <v>399</v>
      </c>
      <c r="G22" s="110" t="s">
        <v>167</v>
      </c>
      <c r="H22" s="110">
        <v>2023</v>
      </c>
      <c r="I22" s="110" t="s">
        <v>400</v>
      </c>
      <c r="J22" s="122" t="s">
        <v>401</v>
      </c>
      <c r="K22" s="110"/>
      <c r="L22" s="17"/>
    </row>
    <row r="23" spans="1:12" s="16" customFormat="1" ht="33.75" x14ac:dyDescent="0.25">
      <c r="A23" s="119" t="s">
        <v>33</v>
      </c>
      <c r="B23" s="119" t="s">
        <v>20</v>
      </c>
      <c r="C23" s="120" t="s">
        <v>17</v>
      </c>
      <c r="D23" s="120" t="s">
        <v>19</v>
      </c>
      <c r="E23" s="110" t="s">
        <v>169</v>
      </c>
      <c r="F23" s="110" t="s">
        <v>170</v>
      </c>
      <c r="G23" s="110" t="s">
        <v>167</v>
      </c>
      <c r="H23" s="110">
        <v>2023</v>
      </c>
      <c r="I23" s="110" t="s">
        <v>169</v>
      </c>
      <c r="J23" s="122" t="s">
        <v>402</v>
      </c>
      <c r="K23" s="110"/>
      <c r="L23" s="17"/>
    </row>
    <row r="24" spans="1:12" s="16" customFormat="1" ht="33.75" x14ac:dyDescent="0.25">
      <c r="A24" s="119" t="s">
        <v>33</v>
      </c>
      <c r="B24" s="29">
        <v>2</v>
      </c>
      <c r="C24" s="29">
        <v>1</v>
      </c>
      <c r="D24" s="29" t="s">
        <v>359</v>
      </c>
      <c r="E24" s="110" t="s">
        <v>360</v>
      </c>
      <c r="F24" s="110" t="s">
        <v>356</v>
      </c>
      <c r="G24" s="110" t="s">
        <v>167</v>
      </c>
      <c r="H24" s="110">
        <v>2023</v>
      </c>
      <c r="I24" s="110" t="s">
        <v>373</v>
      </c>
      <c r="J24" s="122" t="s">
        <v>403</v>
      </c>
      <c r="K24" s="110"/>
      <c r="L24" s="17"/>
    </row>
    <row r="25" spans="1:12" s="16" customFormat="1" ht="33.75" x14ac:dyDescent="0.25">
      <c r="A25" s="119" t="s">
        <v>33</v>
      </c>
      <c r="B25" s="29">
        <v>2</v>
      </c>
      <c r="C25" s="29">
        <v>1</v>
      </c>
      <c r="D25" s="29" t="s">
        <v>361</v>
      </c>
      <c r="E25" s="110" t="s">
        <v>362</v>
      </c>
      <c r="F25" s="110" t="s">
        <v>356</v>
      </c>
      <c r="G25" s="110" t="s">
        <v>167</v>
      </c>
      <c r="H25" s="110">
        <v>2023</v>
      </c>
      <c r="I25" s="110" t="s">
        <v>374</v>
      </c>
      <c r="J25" s="122" t="s">
        <v>404</v>
      </c>
      <c r="K25" s="110"/>
      <c r="L25" s="17"/>
    </row>
    <row r="26" spans="1:12" s="16" customFormat="1" ht="67.5" x14ac:dyDescent="0.25">
      <c r="A26" s="119" t="s">
        <v>33</v>
      </c>
      <c r="B26" s="29">
        <v>2</v>
      </c>
      <c r="C26" s="29">
        <v>1</v>
      </c>
      <c r="D26" s="29" t="s">
        <v>363</v>
      </c>
      <c r="E26" s="110" t="s">
        <v>364</v>
      </c>
      <c r="F26" s="110" t="s">
        <v>356</v>
      </c>
      <c r="G26" s="110" t="s">
        <v>167</v>
      </c>
      <c r="H26" s="110">
        <v>2023</v>
      </c>
      <c r="I26" s="110" t="s">
        <v>375</v>
      </c>
      <c r="J26" s="122" t="s">
        <v>405</v>
      </c>
      <c r="K26" s="110"/>
      <c r="L26" s="17"/>
    </row>
    <row r="27" spans="1:12" ht="18.75" customHeight="1" x14ac:dyDescent="0.25">
      <c r="A27" s="125" t="s">
        <v>33</v>
      </c>
      <c r="B27" s="119" t="s">
        <v>32</v>
      </c>
      <c r="C27" s="126"/>
      <c r="D27" s="126"/>
      <c r="E27" s="181" t="s">
        <v>74</v>
      </c>
      <c r="F27" s="181"/>
      <c r="G27" s="181"/>
      <c r="H27" s="181"/>
      <c r="I27" s="181"/>
      <c r="J27" s="181"/>
      <c r="K27" s="181"/>
      <c r="L27" s="9"/>
    </row>
    <row r="28" spans="1:12" s="16" customFormat="1" ht="90" customHeight="1" x14ac:dyDescent="0.25">
      <c r="A28" s="29">
        <v>8</v>
      </c>
      <c r="B28" s="125" t="s">
        <v>32</v>
      </c>
      <c r="C28" s="120">
        <v>3</v>
      </c>
      <c r="D28" s="126"/>
      <c r="E28" s="110" t="s">
        <v>75</v>
      </c>
      <c r="F28" s="110" t="s">
        <v>148</v>
      </c>
      <c r="G28" s="110" t="s">
        <v>150</v>
      </c>
      <c r="H28" s="110">
        <v>2023</v>
      </c>
      <c r="I28" s="110" t="s">
        <v>416</v>
      </c>
      <c r="J28" s="122" t="s">
        <v>184</v>
      </c>
      <c r="K28" s="110"/>
      <c r="L28" s="17"/>
    </row>
    <row r="29" spans="1:12" s="16" customFormat="1" ht="90" customHeight="1" x14ac:dyDescent="0.25">
      <c r="A29" s="29">
        <v>8</v>
      </c>
      <c r="B29" s="29">
        <v>3</v>
      </c>
      <c r="C29" s="29">
        <v>4</v>
      </c>
      <c r="D29" s="29"/>
      <c r="E29" s="110" t="s">
        <v>365</v>
      </c>
      <c r="F29" s="110" t="s">
        <v>356</v>
      </c>
      <c r="G29" s="110" t="s">
        <v>371</v>
      </c>
      <c r="H29" s="110">
        <v>2023</v>
      </c>
      <c r="I29" s="110" t="s">
        <v>376</v>
      </c>
      <c r="J29" s="122" t="s">
        <v>376</v>
      </c>
      <c r="K29" s="110"/>
      <c r="L29" s="17"/>
    </row>
    <row r="30" spans="1:12" s="16" customFormat="1" ht="90" customHeight="1" x14ac:dyDescent="0.25">
      <c r="A30" s="29">
        <v>8</v>
      </c>
      <c r="B30" s="29">
        <v>3</v>
      </c>
      <c r="C30" s="29">
        <v>6</v>
      </c>
      <c r="D30" s="29"/>
      <c r="E30" s="110" t="s">
        <v>366</v>
      </c>
      <c r="F30" s="110" t="s">
        <v>356</v>
      </c>
      <c r="G30" s="110" t="s">
        <v>371</v>
      </c>
      <c r="H30" s="110">
        <v>2023</v>
      </c>
      <c r="I30" s="110" t="s">
        <v>377</v>
      </c>
      <c r="J30" s="122" t="s">
        <v>377</v>
      </c>
      <c r="K30" s="110"/>
      <c r="L30" s="17"/>
    </row>
    <row r="31" spans="1:12" s="16" customFormat="1" ht="90" customHeight="1" x14ac:dyDescent="0.25">
      <c r="A31" s="29">
        <v>8</v>
      </c>
      <c r="B31" s="29">
        <v>3</v>
      </c>
      <c r="C31" s="29">
        <v>12</v>
      </c>
      <c r="D31" s="29"/>
      <c r="E31" s="110" t="s">
        <v>259</v>
      </c>
      <c r="F31" s="110" t="s">
        <v>367</v>
      </c>
      <c r="G31" s="110" t="s">
        <v>372</v>
      </c>
      <c r="H31" s="110">
        <v>2023</v>
      </c>
      <c r="I31" s="110" t="s">
        <v>378</v>
      </c>
      <c r="J31" s="122" t="s">
        <v>406</v>
      </c>
      <c r="K31" s="110"/>
      <c r="L31" s="17"/>
    </row>
    <row r="32" spans="1:12" s="16" customFormat="1" ht="112.5" x14ac:dyDescent="0.25">
      <c r="A32" s="29">
        <v>8</v>
      </c>
      <c r="B32" s="29">
        <v>3</v>
      </c>
      <c r="C32" s="120">
        <v>13</v>
      </c>
      <c r="D32" s="126"/>
      <c r="E32" s="110" t="s">
        <v>147</v>
      </c>
      <c r="F32" s="110" t="s">
        <v>171</v>
      </c>
      <c r="G32" s="110" t="s">
        <v>150</v>
      </c>
      <c r="H32" s="110">
        <v>2023</v>
      </c>
      <c r="I32" s="110" t="s">
        <v>147</v>
      </c>
      <c r="J32" s="122" t="s">
        <v>407</v>
      </c>
      <c r="K32" s="110"/>
      <c r="L32" s="17"/>
    </row>
    <row r="33" spans="1:14" ht="15" customHeight="1" x14ac:dyDescent="0.25">
      <c r="A33" s="123" t="s">
        <v>33</v>
      </c>
      <c r="B33" s="29">
        <v>4</v>
      </c>
      <c r="C33" s="112"/>
      <c r="D33" s="112"/>
      <c r="E33" s="181" t="s">
        <v>181</v>
      </c>
      <c r="F33" s="181"/>
      <c r="G33" s="181"/>
      <c r="H33" s="181"/>
      <c r="I33" s="181"/>
      <c r="J33" s="181"/>
      <c r="K33" s="181"/>
      <c r="L33" s="9"/>
    </row>
    <row r="34" spans="1:14" s="16" customFormat="1" ht="78.75" x14ac:dyDescent="0.25">
      <c r="A34" s="127" t="s">
        <v>33</v>
      </c>
      <c r="B34" s="29">
        <v>4</v>
      </c>
      <c r="C34" s="113">
        <v>1</v>
      </c>
      <c r="D34" s="29"/>
      <c r="E34" s="110" t="s">
        <v>368</v>
      </c>
      <c r="F34" s="110" t="s">
        <v>369</v>
      </c>
      <c r="G34" s="110" t="s">
        <v>150</v>
      </c>
      <c r="H34" s="110">
        <v>2023</v>
      </c>
      <c r="I34" s="111"/>
      <c r="J34" s="124"/>
      <c r="K34" s="111"/>
      <c r="L34" s="17"/>
    </row>
    <row r="35" spans="1:14" s="16" customFormat="1" ht="78.75" x14ac:dyDescent="0.25">
      <c r="A35" s="127" t="s">
        <v>33</v>
      </c>
      <c r="B35" s="123" t="s">
        <v>101</v>
      </c>
      <c r="C35" s="113">
        <v>1</v>
      </c>
      <c r="D35" s="113">
        <v>4</v>
      </c>
      <c r="E35" s="110" t="s">
        <v>370</v>
      </c>
      <c r="F35" s="110" t="s">
        <v>384</v>
      </c>
      <c r="G35" s="128" t="s">
        <v>167</v>
      </c>
      <c r="H35" s="110">
        <v>2023</v>
      </c>
      <c r="I35" s="110" t="s">
        <v>379</v>
      </c>
      <c r="J35" s="122" t="s">
        <v>379</v>
      </c>
      <c r="K35" s="111"/>
      <c r="L35" s="17"/>
    </row>
    <row r="36" spans="1:14" ht="56.25" x14ac:dyDescent="0.25">
      <c r="A36" s="127" t="s">
        <v>33</v>
      </c>
      <c r="B36" s="123" t="s">
        <v>101</v>
      </c>
      <c r="C36" s="113" t="s">
        <v>21</v>
      </c>
      <c r="D36" s="113"/>
      <c r="E36" s="127" t="s">
        <v>141</v>
      </c>
      <c r="F36" s="128" t="s">
        <v>185</v>
      </c>
      <c r="G36" s="110" t="s">
        <v>150</v>
      </c>
      <c r="H36" s="110">
        <v>2023</v>
      </c>
      <c r="I36" s="127" t="s">
        <v>141</v>
      </c>
      <c r="J36" s="129" t="s">
        <v>425</v>
      </c>
      <c r="K36" s="130"/>
      <c r="L36" s="9"/>
    </row>
    <row r="37" spans="1:14" ht="45" x14ac:dyDescent="0.25">
      <c r="A37" s="127" t="s">
        <v>33</v>
      </c>
      <c r="B37" s="127" t="s">
        <v>98</v>
      </c>
      <c r="C37" s="113" t="s">
        <v>22</v>
      </c>
      <c r="D37" s="113"/>
      <c r="E37" s="127" t="s">
        <v>172</v>
      </c>
      <c r="F37" s="131" t="s">
        <v>196</v>
      </c>
      <c r="G37" s="110" t="s">
        <v>150</v>
      </c>
      <c r="H37" s="110">
        <v>2023</v>
      </c>
      <c r="I37" s="127" t="s">
        <v>172</v>
      </c>
      <c r="J37" s="129" t="s">
        <v>408</v>
      </c>
      <c r="K37" s="130"/>
      <c r="L37" s="9"/>
    </row>
    <row r="38" spans="1:14" s="16" customFormat="1" ht="54.75" customHeight="1" x14ac:dyDescent="0.25">
      <c r="A38" s="123" t="s">
        <v>33</v>
      </c>
      <c r="B38" s="127" t="s">
        <v>94</v>
      </c>
      <c r="C38" s="112"/>
      <c r="D38" s="112"/>
      <c r="E38" s="123" t="s">
        <v>173</v>
      </c>
      <c r="F38" s="132"/>
      <c r="G38" s="133"/>
      <c r="H38" s="133"/>
      <c r="I38" s="123"/>
      <c r="J38" s="129" t="s">
        <v>195</v>
      </c>
      <c r="K38" s="134"/>
      <c r="L38" s="17"/>
    </row>
    <row r="39" spans="1:14" ht="60" customHeight="1" x14ac:dyDescent="0.25">
      <c r="A39" s="123" t="s">
        <v>33</v>
      </c>
      <c r="B39" s="123" t="s">
        <v>129</v>
      </c>
      <c r="C39" s="112"/>
      <c r="D39" s="112"/>
      <c r="E39" s="111" t="s">
        <v>174</v>
      </c>
      <c r="F39" s="111"/>
      <c r="G39" s="111"/>
      <c r="H39" s="110"/>
      <c r="I39" s="111"/>
      <c r="J39" s="122" t="s">
        <v>195</v>
      </c>
      <c r="K39" s="110"/>
    </row>
    <row r="40" spans="1:14" ht="52.5" x14ac:dyDescent="0.25">
      <c r="A40" s="123" t="s">
        <v>33</v>
      </c>
      <c r="B40" s="123" t="s">
        <v>159</v>
      </c>
      <c r="C40" s="112"/>
      <c r="D40" s="112"/>
      <c r="E40" s="111" t="s">
        <v>175</v>
      </c>
      <c r="F40" s="111" t="s">
        <v>176</v>
      </c>
      <c r="G40" s="110" t="s">
        <v>150</v>
      </c>
      <c r="H40" s="110">
        <v>2023</v>
      </c>
      <c r="I40" s="110"/>
      <c r="J40" s="124"/>
      <c r="K40" s="111"/>
    </row>
    <row r="41" spans="1:14" ht="38.25" customHeight="1" x14ac:dyDescent="0.25">
      <c r="A41" s="119" t="s">
        <v>33</v>
      </c>
      <c r="B41" s="123">
        <v>7</v>
      </c>
      <c r="C41" s="120">
        <v>1</v>
      </c>
      <c r="D41" s="120"/>
      <c r="E41" s="110" t="s">
        <v>385</v>
      </c>
      <c r="F41" s="110" t="s">
        <v>176</v>
      </c>
      <c r="G41" s="110" t="s">
        <v>150</v>
      </c>
      <c r="H41" s="110">
        <v>2023</v>
      </c>
      <c r="I41" s="110" t="s">
        <v>385</v>
      </c>
      <c r="J41" s="121"/>
      <c r="K41" s="29"/>
    </row>
    <row r="42" spans="1:14" ht="123.75" x14ac:dyDescent="0.25">
      <c r="A42" s="119" t="s">
        <v>33</v>
      </c>
      <c r="B42" s="119">
        <v>7</v>
      </c>
      <c r="C42" s="120" t="s">
        <v>17</v>
      </c>
      <c r="D42" s="120" t="s">
        <v>17</v>
      </c>
      <c r="E42" s="110" t="s">
        <v>386</v>
      </c>
      <c r="F42" s="110" t="s">
        <v>176</v>
      </c>
      <c r="G42" s="110" t="s">
        <v>150</v>
      </c>
      <c r="H42" s="110">
        <v>2023</v>
      </c>
      <c r="I42" s="110" t="s">
        <v>409</v>
      </c>
      <c r="J42" s="122" t="s">
        <v>415</v>
      </c>
      <c r="K42" s="29"/>
    </row>
    <row r="43" spans="1:14" ht="33" customHeight="1" x14ac:dyDescent="0.25">
      <c r="A43" s="119" t="s">
        <v>33</v>
      </c>
      <c r="B43" s="119">
        <v>7</v>
      </c>
      <c r="C43" s="120" t="s">
        <v>17</v>
      </c>
      <c r="D43" s="120" t="s">
        <v>21</v>
      </c>
      <c r="E43" s="110" t="s">
        <v>177</v>
      </c>
      <c r="F43" s="110" t="s">
        <v>176</v>
      </c>
      <c r="G43" s="110" t="s">
        <v>150</v>
      </c>
      <c r="H43" s="110">
        <v>2023</v>
      </c>
      <c r="I43" s="110" t="s">
        <v>410</v>
      </c>
      <c r="J43" s="122" t="s">
        <v>412</v>
      </c>
      <c r="K43" s="29"/>
    </row>
    <row r="44" spans="1:14" ht="35.25" customHeight="1" x14ac:dyDescent="0.25">
      <c r="A44" s="119" t="s">
        <v>33</v>
      </c>
      <c r="B44" s="119" t="s">
        <v>159</v>
      </c>
      <c r="C44" s="120" t="s">
        <v>17</v>
      </c>
      <c r="D44" s="120" t="s">
        <v>22</v>
      </c>
      <c r="E44" s="110" t="s">
        <v>387</v>
      </c>
      <c r="F44" s="110" t="s">
        <v>176</v>
      </c>
      <c r="G44" s="110" t="s">
        <v>150</v>
      </c>
      <c r="H44" s="110">
        <v>2023</v>
      </c>
      <c r="I44" s="110" t="s">
        <v>387</v>
      </c>
      <c r="J44" s="122" t="s">
        <v>413</v>
      </c>
      <c r="K44" s="29"/>
    </row>
    <row r="45" spans="1:14" ht="48" customHeight="1" x14ac:dyDescent="0.25">
      <c r="A45" s="119" t="s">
        <v>33</v>
      </c>
      <c r="B45" s="119" t="s">
        <v>159</v>
      </c>
      <c r="C45" s="120" t="s">
        <v>17</v>
      </c>
      <c r="D45" s="120" t="s">
        <v>98</v>
      </c>
      <c r="E45" s="110" t="s">
        <v>388</v>
      </c>
      <c r="F45" s="110" t="s">
        <v>176</v>
      </c>
      <c r="G45" s="110" t="s">
        <v>150</v>
      </c>
      <c r="H45" s="110">
        <v>2023</v>
      </c>
      <c r="I45" s="110" t="s">
        <v>388</v>
      </c>
      <c r="J45" s="122" t="s">
        <v>414</v>
      </c>
      <c r="K45" s="29"/>
    </row>
    <row r="46" spans="1:14" ht="50.25" customHeight="1" x14ac:dyDescent="0.25">
      <c r="A46" s="119" t="s">
        <v>33</v>
      </c>
      <c r="B46" s="119" t="s">
        <v>159</v>
      </c>
      <c r="C46" s="120" t="s">
        <v>17</v>
      </c>
      <c r="D46" s="120" t="s">
        <v>18</v>
      </c>
      <c r="E46" s="110" t="s">
        <v>178</v>
      </c>
      <c r="F46" s="110" t="s">
        <v>179</v>
      </c>
      <c r="G46" s="110" t="s">
        <v>150</v>
      </c>
      <c r="H46" s="110">
        <v>2022</v>
      </c>
      <c r="I46" s="29" t="s">
        <v>411</v>
      </c>
      <c r="J46" s="121"/>
      <c r="K46" s="29"/>
    </row>
    <row r="48" spans="1:14" x14ac:dyDescent="0.25">
      <c r="L48" s="54"/>
      <c r="M48" s="54"/>
      <c r="N48" s="54"/>
    </row>
    <row r="49" spans="12:14" x14ac:dyDescent="0.25">
      <c r="L49" s="54"/>
      <c r="M49" s="54"/>
      <c r="N49" s="54"/>
    </row>
    <row r="50" spans="12:14" x14ac:dyDescent="0.25">
      <c r="L50" s="54"/>
      <c r="M50" s="54"/>
      <c r="N50" s="54"/>
    </row>
    <row r="51" spans="12:14" x14ac:dyDescent="0.25">
      <c r="L51" s="54"/>
      <c r="M51" s="54"/>
      <c r="N51" s="54"/>
    </row>
    <row r="52" spans="12:14" x14ac:dyDescent="0.25">
      <c r="L52" s="16"/>
      <c r="M52" s="16"/>
    </row>
    <row r="53" spans="12:14" x14ac:dyDescent="0.25">
      <c r="L53" s="16"/>
      <c r="M53" s="16"/>
    </row>
    <row r="54" spans="12:14" x14ac:dyDescent="0.25">
      <c r="L54" s="16"/>
      <c r="M54" s="16"/>
    </row>
    <row r="55" spans="12:14" x14ac:dyDescent="0.25">
      <c r="L55" s="16"/>
      <c r="M55" s="16"/>
    </row>
  </sheetData>
  <mergeCells count="13">
    <mergeCell ref="E33:K33"/>
    <mergeCell ref="E27:K27"/>
    <mergeCell ref="E6:J6"/>
    <mergeCell ref="A1:K1"/>
    <mergeCell ref="A3:D3"/>
    <mergeCell ref="E3:E4"/>
    <mergeCell ref="F3:F4"/>
    <mergeCell ref="G3:G4"/>
    <mergeCell ref="H3:H4"/>
    <mergeCell ref="I3:I4"/>
    <mergeCell ref="J3:J4"/>
    <mergeCell ref="K3:K4"/>
    <mergeCell ref="E5:I5"/>
  </mergeCells>
  <pageMargins left="0.39370078740157483" right="0.39370078740157483" top="0.59055118110236227" bottom="0.3937007874015748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6"/>
  <sheetViews>
    <sheetView workbookViewId="0">
      <selection activeCell="A3" sqref="A3:K46"/>
    </sheetView>
  </sheetViews>
  <sheetFormatPr defaultRowHeight="15" x14ac:dyDescent="0.25"/>
  <cols>
    <col min="3" max="3" width="8.140625" customWidth="1"/>
    <col min="4" max="4" width="30.28515625" customWidth="1"/>
    <col min="5" max="5" width="14.140625" customWidth="1"/>
    <col min="6" max="6" width="10.7109375" customWidth="1"/>
    <col min="7" max="7" width="10.5703125" customWidth="1"/>
    <col min="8" max="8" width="10.7109375" customWidth="1"/>
    <col min="9" max="9" width="11.140625" customWidth="1"/>
    <col min="10" max="10" width="11.7109375" customWidth="1"/>
    <col min="11" max="11" width="12.28515625" customWidth="1"/>
  </cols>
  <sheetData>
    <row r="1" spans="1:11" ht="31.5" customHeight="1" x14ac:dyDescent="0.25">
      <c r="A1" s="205" t="s">
        <v>35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54.75" customHeight="1" x14ac:dyDescent="0.25">
      <c r="A3" s="206" t="s">
        <v>23</v>
      </c>
      <c r="B3" s="207"/>
      <c r="C3" s="203" t="s">
        <v>7</v>
      </c>
      <c r="D3" s="203" t="s">
        <v>36</v>
      </c>
      <c r="E3" s="203" t="s">
        <v>37</v>
      </c>
      <c r="F3" s="203" t="s">
        <v>38</v>
      </c>
      <c r="G3" s="203" t="s">
        <v>12</v>
      </c>
      <c r="H3" s="203" t="s">
        <v>13</v>
      </c>
      <c r="I3" s="203" t="s">
        <v>39</v>
      </c>
      <c r="J3" s="203" t="s">
        <v>40</v>
      </c>
      <c r="K3" s="203" t="s">
        <v>41</v>
      </c>
    </row>
    <row r="4" spans="1:11" ht="16.5" customHeight="1" x14ac:dyDescent="0.25">
      <c r="A4" s="3" t="s">
        <v>1</v>
      </c>
      <c r="B4" s="3" t="s">
        <v>2</v>
      </c>
      <c r="C4" s="204"/>
      <c r="D4" s="204"/>
      <c r="E4" s="204"/>
      <c r="F4" s="204"/>
      <c r="G4" s="204"/>
      <c r="H4" s="204"/>
      <c r="I4" s="204"/>
      <c r="J4" s="204"/>
      <c r="K4" s="204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6" customFormat="1" x14ac:dyDescent="0.25">
      <c r="A6" s="200" t="s">
        <v>225</v>
      </c>
      <c r="B6" s="201"/>
      <c r="C6" s="201"/>
      <c r="D6" s="201"/>
      <c r="E6" s="201"/>
      <c r="F6" s="201"/>
      <c r="G6" s="201"/>
      <c r="H6" s="201"/>
      <c r="I6" s="201"/>
      <c r="J6" s="201"/>
      <c r="K6" s="202"/>
    </row>
  </sheetData>
  <mergeCells count="12">
    <mergeCell ref="A6:K6"/>
    <mergeCell ref="K3:K4"/>
    <mergeCell ref="A1:K1"/>
    <mergeCell ref="A3:B3"/>
    <mergeCell ref="C3:C4"/>
    <mergeCell ref="D3:D4"/>
    <mergeCell ref="E3:E4"/>
    <mergeCell ref="F3:F4"/>
    <mergeCell ref="G3:G4"/>
    <mergeCell ref="H3:H4"/>
    <mergeCell ref="I3:I4"/>
    <mergeCell ref="J3:J4"/>
  </mergeCell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0"/>
  <sheetViews>
    <sheetView tabSelected="1" zoomScale="115" zoomScaleNormal="115" workbookViewId="0">
      <selection activeCell="I61" sqref="I61"/>
    </sheetView>
  </sheetViews>
  <sheetFormatPr defaultRowHeight="15" x14ac:dyDescent="0.25"/>
  <cols>
    <col min="1" max="1" width="6.85546875" customWidth="1"/>
    <col min="2" max="2" width="7.5703125" customWidth="1"/>
    <col min="3" max="3" width="5" style="106" customWidth="1"/>
    <col min="4" max="4" width="31.42578125" customWidth="1"/>
    <col min="5" max="5" width="6.7109375" customWidth="1"/>
    <col min="6" max="6" width="10.7109375" customWidth="1"/>
    <col min="7" max="7" width="10" customWidth="1"/>
    <col min="8" max="8" width="9.85546875" customWidth="1"/>
    <col min="9" max="9" width="10.85546875" customWidth="1"/>
    <col min="10" max="10" width="10.5703125" customWidth="1"/>
    <col min="11" max="11" width="9.85546875" customWidth="1"/>
    <col min="12" max="12" width="50" customWidth="1"/>
  </cols>
  <sheetData>
    <row r="1" spans="1:13" x14ac:dyDescent="0.25">
      <c r="A1" s="205" t="s">
        <v>42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3" x14ac:dyDescent="0.25">
      <c r="A2" s="6"/>
      <c r="B2" s="6"/>
      <c r="C2" s="93"/>
      <c r="D2" s="6"/>
      <c r="E2" s="6"/>
      <c r="F2" s="6"/>
      <c r="G2" s="6"/>
      <c r="H2" s="6"/>
      <c r="I2" s="6"/>
      <c r="J2" s="6"/>
      <c r="K2" s="6"/>
      <c r="L2" s="6"/>
    </row>
    <row r="3" spans="1:13" ht="57" customHeight="1" x14ac:dyDescent="0.25">
      <c r="A3" s="198" t="s">
        <v>23</v>
      </c>
      <c r="B3" s="198"/>
      <c r="C3" s="218" t="s">
        <v>43</v>
      </c>
      <c r="D3" s="198" t="s">
        <v>44</v>
      </c>
      <c r="E3" s="198" t="s">
        <v>38</v>
      </c>
      <c r="F3" s="198" t="s">
        <v>45</v>
      </c>
      <c r="G3" s="198"/>
      <c r="H3" s="198"/>
      <c r="I3" s="198" t="s">
        <v>46</v>
      </c>
      <c r="J3" s="198" t="s">
        <v>47</v>
      </c>
      <c r="K3" s="198" t="s">
        <v>48</v>
      </c>
      <c r="L3" s="198" t="s">
        <v>49</v>
      </c>
    </row>
    <row r="4" spans="1:13" ht="81" customHeight="1" x14ac:dyDescent="0.25">
      <c r="A4" s="7" t="s">
        <v>1</v>
      </c>
      <c r="B4" s="7" t="s">
        <v>2</v>
      </c>
      <c r="C4" s="218"/>
      <c r="D4" s="198"/>
      <c r="E4" s="198"/>
      <c r="F4" s="8" t="s">
        <v>50</v>
      </c>
      <c r="G4" s="8" t="s">
        <v>51</v>
      </c>
      <c r="H4" s="8" t="s">
        <v>52</v>
      </c>
      <c r="I4" s="198"/>
      <c r="J4" s="198"/>
      <c r="K4" s="198"/>
      <c r="L4" s="198"/>
    </row>
    <row r="5" spans="1:13" ht="27" customHeight="1" x14ac:dyDescent="0.25">
      <c r="A5" s="107" t="s">
        <v>33</v>
      </c>
      <c r="B5" s="107">
        <v>1</v>
      </c>
      <c r="C5" s="94"/>
      <c r="D5" s="219" t="s">
        <v>92</v>
      </c>
      <c r="E5" s="220"/>
      <c r="F5" s="220"/>
      <c r="G5" s="220"/>
      <c r="H5" s="220"/>
      <c r="I5" s="220"/>
      <c r="J5" s="221"/>
      <c r="K5" s="15"/>
      <c r="L5" s="15"/>
      <c r="M5" s="9"/>
    </row>
    <row r="6" spans="1:13" ht="33.75" customHeight="1" x14ac:dyDescent="0.25">
      <c r="A6" s="20" t="s">
        <v>33</v>
      </c>
      <c r="B6" s="20">
        <v>1</v>
      </c>
      <c r="C6" s="95">
        <v>1</v>
      </c>
      <c r="D6" s="23" t="s">
        <v>102</v>
      </c>
      <c r="E6" s="19"/>
      <c r="F6" s="19" t="s">
        <v>103</v>
      </c>
      <c r="G6" s="19" t="s">
        <v>103</v>
      </c>
      <c r="H6" s="19" t="s">
        <v>103</v>
      </c>
      <c r="I6" s="26"/>
      <c r="J6" s="26">
        <v>1</v>
      </c>
      <c r="K6" s="26"/>
      <c r="L6" s="26"/>
      <c r="M6" s="14"/>
    </row>
    <row r="7" spans="1:13" ht="38.25" customHeight="1" x14ac:dyDescent="0.25">
      <c r="A7" s="20" t="s">
        <v>33</v>
      </c>
      <c r="B7" s="20">
        <v>1</v>
      </c>
      <c r="C7" s="95">
        <v>2</v>
      </c>
      <c r="D7" s="23" t="s">
        <v>104</v>
      </c>
      <c r="E7" s="19" t="s">
        <v>105</v>
      </c>
      <c r="F7" s="19">
        <v>20.475999999999999</v>
      </c>
      <c r="G7" s="19">
        <v>20.65</v>
      </c>
      <c r="H7" s="167">
        <v>23.68</v>
      </c>
      <c r="I7" s="31">
        <f>H7-G7</f>
        <v>3.0300000000000011</v>
      </c>
      <c r="J7" s="31">
        <f>H7/G7</f>
        <v>1.1467312348668282</v>
      </c>
      <c r="K7" s="31">
        <f>H7/F7*100</f>
        <v>115.64758741941785</v>
      </c>
      <c r="L7" s="26" t="s">
        <v>345</v>
      </c>
      <c r="M7" s="14"/>
    </row>
    <row r="8" spans="1:13" ht="37.5" customHeight="1" x14ac:dyDescent="0.25">
      <c r="A8" s="20" t="s">
        <v>33</v>
      </c>
      <c r="B8" s="20">
        <v>1</v>
      </c>
      <c r="C8" s="95">
        <v>3</v>
      </c>
      <c r="D8" s="23" t="s">
        <v>106</v>
      </c>
      <c r="E8" s="19" t="s">
        <v>105</v>
      </c>
      <c r="F8" s="19">
        <v>0.79200000000000004</v>
      </c>
      <c r="G8" s="19">
        <v>0.25</v>
      </c>
      <c r="H8" s="90">
        <v>0.98299999999999998</v>
      </c>
      <c r="I8" s="26">
        <f t="shared" ref="I8:I14" si="0">H8-G8</f>
        <v>0.73299999999999998</v>
      </c>
      <c r="J8" s="31">
        <f t="shared" ref="J8:J11" si="1">H8/G8</f>
        <v>3.9319999999999999</v>
      </c>
      <c r="K8" s="31">
        <f t="shared" ref="K8:K11" si="2">H8/F8*100</f>
        <v>124.11616161616162</v>
      </c>
      <c r="L8" s="32"/>
      <c r="M8" s="14"/>
    </row>
    <row r="9" spans="1:13" ht="24" customHeight="1" x14ac:dyDescent="0.25">
      <c r="A9" s="20" t="s">
        <v>33</v>
      </c>
      <c r="B9" s="20">
        <v>1</v>
      </c>
      <c r="C9" s="95">
        <v>4</v>
      </c>
      <c r="D9" s="23" t="s">
        <v>107</v>
      </c>
      <c r="E9" s="26" t="s">
        <v>108</v>
      </c>
      <c r="F9" s="19">
        <v>18726</v>
      </c>
      <c r="G9" s="19">
        <v>7090</v>
      </c>
      <c r="H9" s="90">
        <v>22996</v>
      </c>
      <c r="I9" s="26">
        <f t="shared" si="0"/>
        <v>15906</v>
      </c>
      <c r="J9" s="31">
        <f t="shared" si="1"/>
        <v>3.2434414668547249</v>
      </c>
      <c r="K9" s="31">
        <f t="shared" si="2"/>
        <v>122.80252055964968</v>
      </c>
      <c r="L9" s="26" t="s">
        <v>201</v>
      </c>
      <c r="M9" s="14"/>
    </row>
    <row r="10" spans="1:13" ht="43.5" customHeight="1" x14ac:dyDescent="0.25">
      <c r="A10" s="20" t="s">
        <v>33</v>
      </c>
      <c r="B10" s="20">
        <v>1</v>
      </c>
      <c r="C10" s="95">
        <v>5</v>
      </c>
      <c r="D10" s="23" t="s">
        <v>109</v>
      </c>
      <c r="E10" s="19" t="s">
        <v>110</v>
      </c>
      <c r="F10" s="19">
        <v>43.78</v>
      </c>
      <c r="G10" s="19">
        <v>20</v>
      </c>
      <c r="H10" s="90">
        <v>5.5</v>
      </c>
      <c r="I10" s="26">
        <f t="shared" si="0"/>
        <v>-14.5</v>
      </c>
      <c r="J10" s="31">
        <f t="shared" si="1"/>
        <v>0.27500000000000002</v>
      </c>
      <c r="K10" s="31">
        <f t="shared" si="2"/>
        <v>12.562814070351758</v>
      </c>
      <c r="L10" s="32"/>
      <c r="M10" s="14"/>
    </row>
    <row r="11" spans="1:13" ht="50.25" customHeight="1" x14ac:dyDescent="0.25">
      <c r="A11" s="20" t="s">
        <v>33</v>
      </c>
      <c r="B11" s="20">
        <v>1</v>
      </c>
      <c r="C11" s="95">
        <v>6</v>
      </c>
      <c r="D11" s="23" t="s">
        <v>111</v>
      </c>
      <c r="E11" s="19" t="s">
        <v>110</v>
      </c>
      <c r="F11" s="19">
        <v>7</v>
      </c>
      <c r="G11" s="19">
        <v>0</v>
      </c>
      <c r="H11" s="90">
        <v>4.0999999999999996</v>
      </c>
      <c r="I11" s="26">
        <f t="shared" si="0"/>
        <v>4.0999999999999996</v>
      </c>
      <c r="J11" s="31" t="e">
        <f t="shared" si="1"/>
        <v>#DIV/0!</v>
      </c>
      <c r="K11" s="31">
        <f t="shared" si="2"/>
        <v>58.571428571428562</v>
      </c>
      <c r="L11" s="32"/>
      <c r="M11" s="14"/>
    </row>
    <row r="12" spans="1:13" ht="92.25" customHeight="1" x14ac:dyDescent="0.25">
      <c r="A12" s="20" t="s">
        <v>33</v>
      </c>
      <c r="B12" s="20">
        <v>1</v>
      </c>
      <c r="C12" s="95">
        <v>7</v>
      </c>
      <c r="D12" s="23" t="s">
        <v>112</v>
      </c>
      <c r="E12" s="19" t="s">
        <v>105</v>
      </c>
      <c r="F12" s="19">
        <v>0</v>
      </c>
      <c r="G12" s="19">
        <v>0</v>
      </c>
      <c r="H12" s="19">
        <v>0</v>
      </c>
      <c r="I12" s="26">
        <f t="shared" si="0"/>
        <v>0</v>
      </c>
      <c r="J12" s="31">
        <v>0</v>
      </c>
      <c r="K12" s="31">
        <v>0</v>
      </c>
      <c r="L12" s="32"/>
      <c r="M12" s="14"/>
    </row>
    <row r="13" spans="1:13" ht="104.25" customHeight="1" x14ac:dyDescent="0.25">
      <c r="A13" s="20" t="s">
        <v>33</v>
      </c>
      <c r="B13" s="20">
        <v>1</v>
      </c>
      <c r="C13" s="95">
        <v>8</v>
      </c>
      <c r="D13" s="23" t="s">
        <v>113</v>
      </c>
      <c r="E13" s="19" t="s">
        <v>105</v>
      </c>
      <c r="F13" s="19">
        <v>0</v>
      </c>
      <c r="G13" s="19">
        <v>0</v>
      </c>
      <c r="H13" s="19">
        <v>0</v>
      </c>
      <c r="I13" s="26">
        <f t="shared" si="0"/>
        <v>0</v>
      </c>
      <c r="J13" s="31">
        <v>0</v>
      </c>
      <c r="K13" s="31">
        <v>0</v>
      </c>
      <c r="L13" s="32"/>
      <c r="M13" s="14"/>
    </row>
    <row r="14" spans="1:13" ht="35.25" customHeight="1" x14ac:dyDescent="0.25">
      <c r="A14" s="20" t="s">
        <v>33</v>
      </c>
      <c r="B14" s="20">
        <v>1</v>
      </c>
      <c r="C14" s="95">
        <v>9</v>
      </c>
      <c r="D14" s="23" t="s">
        <v>114</v>
      </c>
      <c r="E14" s="19" t="s">
        <v>115</v>
      </c>
      <c r="F14" s="19">
        <v>0</v>
      </c>
      <c r="G14" s="19">
        <v>0</v>
      </c>
      <c r="H14" s="19">
        <v>0</v>
      </c>
      <c r="I14" s="26">
        <f t="shared" si="0"/>
        <v>0</v>
      </c>
      <c r="J14" s="31">
        <v>0</v>
      </c>
      <c r="K14" s="31">
        <v>0</v>
      </c>
      <c r="L14" s="32"/>
      <c r="M14" s="14"/>
    </row>
    <row r="15" spans="1:13" s="92" customFormat="1" ht="27" customHeight="1" x14ac:dyDescent="0.25">
      <c r="A15" s="89">
        <v>8</v>
      </c>
      <c r="B15" s="90">
        <v>2</v>
      </c>
      <c r="C15" s="96"/>
      <c r="D15" s="217" t="s">
        <v>73</v>
      </c>
      <c r="E15" s="217"/>
      <c r="F15" s="217"/>
      <c r="G15" s="217"/>
      <c r="H15" s="217"/>
      <c r="I15" s="217"/>
      <c r="J15" s="217"/>
      <c r="K15" s="217"/>
      <c r="L15" s="217"/>
      <c r="M15" s="91"/>
    </row>
    <row r="16" spans="1:13" ht="78.75" x14ac:dyDescent="0.25">
      <c r="A16" s="26">
        <v>8</v>
      </c>
      <c r="B16" s="26">
        <v>2</v>
      </c>
      <c r="C16" s="97">
        <v>1</v>
      </c>
      <c r="D16" s="23" t="s">
        <v>76</v>
      </c>
      <c r="E16" s="26" t="s">
        <v>71</v>
      </c>
      <c r="F16" s="26">
        <v>100</v>
      </c>
      <c r="G16" s="26">
        <v>100</v>
      </c>
      <c r="H16" s="26">
        <v>100</v>
      </c>
      <c r="I16" s="26">
        <f>H16-G16</f>
        <v>0</v>
      </c>
      <c r="J16" s="26">
        <f>H16/G16</f>
        <v>1</v>
      </c>
      <c r="K16" s="31">
        <f>H16/F16*100</f>
        <v>100</v>
      </c>
      <c r="L16" s="33"/>
      <c r="M16" s="9"/>
    </row>
    <row r="17" spans="1:13" ht="45" x14ac:dyDescent="0.25">
      <c r="A17" s="26">
        <v>8</v>
      </c>
      <c r="B17" s="26">
        <v>2</v>
      </c>
      <c r="C17" s="97">
        <v>2</v>
      </c>
      <c r="D17" s="23" t="s">
        <v>77</v>
      </c>
      <c r="E17" s="26" t="s">
        <v>71</v>
      </c>
      <c r="F17" s="19">
        <v>100</v>
      </c>
      <c r="G17" s="19">
        <v>100</v>
      </c>
      <c r="H17" s="19">
        <v>100</v>
      </c>
      <c r="I17" s="26">
        <f t="shared" ref="I17:I38" si="3">H17-G17</f>
        <v>0</v>
      </c>
      <c r="J17" s="26">
        <f t="shared" ref="J17:J37" si="4">H17/G17</f>
        <v>1</v>
      </c>
      <c r="K17" s="31">
        <f t="shared" ref="K17:K37" si="5">H17/F17*100</f>
        <v>100</v>
      </c>
      <c r="L17" s="34"/>
      <c r="M17" s="9"/>
    </row>
    <row r="18" spans="1:13" ht="107.25" customHeight="1" x14ac:dyDescent="0.25">
      <c r="A18" s="26">
        <v>8</v>
      </c>
      <c r="B18" s="26">
        <v>2</v>
      </c>
      <c r="C18" s="97">
        <v>3</v>
      </c>
      <c r="D18" s="23" t="s">
        <v>78</v>
      </c>
      <c r="E18" s="26" t="s">
        <v>71</v>
      </c>
      <c r="F18" s="19">
        <v>100</v>
      </c>
      <c r="G18" s="19">
        <v>100</v>
      </c>
      <c r="H18" s="19">
        <v>100</v>
      </c>
      <c r="I18" s="26">
        <f t="shared" si="3"/>
        <v>0</v>
      </c>
      <c r="J18" s="26">
        <f t="shared" si="4"/>
        <v>1</v>
      </c>
      <c r="K18" s="31">
        <f t="shared" si="5"/>
        <v>100</v>
      </c>
      <c r="L18" s="34"/>
      <c r="M18" s="9"/>
    </row>
    <row r="19" spans="1:13" ht="33.75" x14ac:dyDescent="0.25">
      <c r="A19" s="26">
        <v>8</v>
      </c>
      <c r="B19" s="26">
        <v>2</v>
      </c>
      <c r="C19" s="97">
        <v>4</v>
      </c>
      <c r="D19" s="23" t="s">
        <v>79</v>
      </c>
      <c r="E19" s="26" t="s">
        <v>71</v>
      </c>
      <c r="F19" s="19">
        <v>25</v>
      </c>
      <c r="G19" s="19">
        <v>25</v>
      </c>
      <c r="H19" s="19">
        <v>28</v>
      </c>
      <c r="I19" s="26">
        <f>H19-G19</f>
        <v>3</v>
      </c>
      <c r="J19" s="26">
        <f t="shared" si="4"/>
        <v>1.1200000000000001</v>
      </c>
      <c r="K19" s="31">
        <f t="shared" si="5"/>
        <v>112.00000000000001</v>
      </c>
      <c r="L19" s="18" t="s">
        <v>346</v>
      </c>
      <c r="M19" s="9"/>
    </row>
    <row r="20" spans="1:13" ht="33.75" x14ac:dyDescent="0.25">
      <c r="A20" s="26">
        <v>8</v>
      </c>
      <c r="B20" s="26">
        <v>2</v>
      </c>
      <c r="C20" s="97">
        <v>5</v>
      </c>
      <c r="D20" s="23" t="s">
        <v>80</v>
      </c>
      <c r="E20" s="26" t="s">
        <v>81</v>
      </c>
      <c r="F20" s="19">
        <v>0</v>
      </c>
      <c r="G20" s="19">
        <v>0</v>
      </c>
      <c r="H20" s="19">
        <v>0</v>
      </c>
      <c r="I20" s="26">
        <f t="shared" si="3"/>
        <v>0</v>
      </c>
      <c r="J20" s="26">
        <v>0</v>
      </c>
      <c r="K20" s="31">
        <v>0</v>
      </c>
      <c r="L20" s="33"/>
      <c r="M20" s="9"/>
    </row>
    <row r="21" spans="1:13" ht="94.5" customHeight="1" x14ac:dyDescent="0.25">
      <c r="A21" s="26">
        <v>8</v>
      </c>
      <c r="B21" s="26">
        <v>2</v>
      </c>
      <c r="C21" s="97">
        <v>6</v>
      </c>
      <c r="D21" s="23" t="s">
        <v>202</v>
      </c>
      <c r="E21" s="26" t="s">
        <v>71</v>
      </c>
      <c r="F21" s="19">
        <v>100</v>
      </c>
      <c r="G21" s="19">
        <v>100</v>
      </c>
      <c r="H21" s="19">
        <v>100</v>
      </c>
      <c r="I21" s="26">
        <f t="shared" si="3"/>
        <v>0</v>
      </c>
      <c r="J21" s="26">
        <f t="shared" si="4"/>
        <v>1</v>
      </c>
      <c r="K21" s="31">
        <f t="shared" si="5"/>
        <v>100</v>
      </c>
      <c r="L21" s="34"/>
      <c r="M21" s="9"/>
    </row>
    <row r="22" spans="1:13" ht="99.75" customHeight="1" x14ac:dyDescent="0.25">
      <c r="A22" s="26">
        <v>8</v>
      </c>
      <c r="B22" s="26">
        <v>2</v>
      </c>
      <c r="C22" s="97">
        <v>7</v>
      </c>
      <c r="D22" s="23" t="s">
        <v>203</v>
      </c>
      <c r="E22" s="26" t="s">
        <v>72</v>
      </c>
      <c r="F22" s="26">
        <v>100</v>
      </c>
      <c r="G22" s="26">
        <v>100</v>
      </c>
      <c r="H22" s="26">
        <v>100</v>
      </c>
      <c r="I22" s="26">
        <f t="shared" si="3"/>
        <v>0</v>
      </c>
      <c r="J22" s="26">
        <f t="shared" si="4"/>
        <v>1</v>
      </c>
      <c r="K22" s="31">
        <f t="shared" si="5"/>
        <v>100</v>
      </c>
      <c r="L22" s="33"/>
      <c r="M22" s="9"/>
    </row>
    <row r="23" spans="1:13" ht="85.5" customHeight="1" x14ac:dyDescent="0.25">
      <c r="A23" s="42">
        <v>8</v>
      </c>
      <c r="B23" s="42">
        <v>2</v>
      </c>
      <c r="C23" s="98">
        <v>8</v>
      </c>
      <c r="D23" s="116" t="s">
        <v>186</v>
      </c>
      <c r="E23" s="89" t="s">
        <v>71</v>
      </c>
      <c r="F23" s="89">
        <v>100</v>
      </c>
      <c r="G23" s="89">
        <v>100</v>
      </c>
      <c r="H23" s="89">
        <v>100</v>
      </c>
      <c r="I23" s="89">
        <f t="shared" si="3"/>
        <v>0</v>
      </c>
      <c r="J23" s="89">
        <f t="shared" si="4"/>
        <v>1</v>
      </c>
      <c r="K23" s="144">
        <f t="shared" si="5"/>
        <v>100</v>
      </c>
      <c r="L23" s="145"/>
      <c r="M23" s="9"/>
    </row>
    <row r="24" spans="1:13" ht="22.5" customHeight="1" x14ac:dyDescent="0.25">
      <c r="A24" s="26">
        <v>8</v>
      </c>
      <c r="B24" s="35">
        <v>3</v>
      </c>
      <c r="C24" s="99"/>
      <c r="D24" s="222" t="s">
        <v>74</v>
      </c>
      <c r="E24" s="223"/>
      <c r="F24" s="223"/>
      <c r="G24" s="223"/>
      <c r="H24" s="223"/>
      <c r="I24" s="223"/>
      <c r="J24" s="223"/>
      <c r="K24" s="223"/>
      <c r="L24" s="224"/>
      <c r="M24" s="9"/>
    </row>
    <row r="25" spans="1:13" ht="178.5" customHeight="1" x14ac:dyDescent="0.25">
      <c r="A25" s="26">
        <v>8</v>
      </c>
      <c r="B25" s="36">
        <v>3</v>
      </c>
      <c r="C25" s="79">
        <v>1</v>
      </c>
      <c r="D25" s="146" t="s">
        <v>340</v>
      </c>
      <c r="E25" s="147" t="s">
        <v>71</v>
      </c>
      <c r="F25" s="89">
        <v>82</v>
      </c>
      <c r="G25" s="89">
        <v>82</v>
      </c>
      <c r="H25" s="89">
        <v>82</v>
      </c>
      <c r="I25" s="89">
        <f t="shared" si="3"/>
        <v>0</v>
      </c>
      <c r="J25" s="89">
        <f t="shared" si="4"/>
        <v>1</v>
      </c>
      <c r="K25" s="144">
        <f t="shared" si="5"/>
        <v>100</v>
      </c>
      <c r="L25" s="117" t="s">
        <v>417</v>
      </c>
      <c r="M25" s="10"/>
    </row>
    <row r="26" spans="1:13" x14ac:dyDescent="0.25">
      <c r="A26" s="26">
        <v>8</v>
      </c>
      <c r="B26" s="36">
        <v>3</v>
      </c>
      <c r="C26" s="79">
        <v>2</v>
      </c>
      <c r="D26" s="148" t="s">
        <v>82</v>
      </c>
      <c r="E26" s="149" t="s">
        <v>71</v>
      </c>
      <c r="F26" s="122">
        <v>64</v>
      </c>
      <c r="G26" s="122">
        <v>70</v>
      </c>
      <c r="H26" s="89">
        <v>70</v>
      </c>
      <c r="I26" s="89">
        <f>H26-G26</f>
        <v>0</v>
      </c>
      <c r="J26" s="89">
        <f t="shared" si="4"/>
        <v>1</v>
      </c>
      <c r="K26" s="144">
        <f t="shared" si="5"/>
        <v>109.375</v>
      </c>
      <c r="L26" s="117" t="s">
        <v>180</v>
      </c>
      <c r="M26" s="9"/>
    </row>
    <row r="27" spans="1:13" ht="22.5" x14ac:dyDescent="0.25">
      <c r="A27" s="26">
        <v>8</v>
      </c>
      <c r="B27" s="36">
        <v>3</v>
      </c>
      <c r="C27" s="79">
        <v>3</v>
      </c>
      <c r="D27" s="148" t="s">
        <v>83</v>
      </c>
      <c r="E27" s="149" t="s">
        <v>156</v>
      </c>
      <c r="F27" s="122">
        <v>5</v>
      </c>
      <c r="G27" s="122">
        <v>5</v>
      </c>
      <c r="H27" s="89">
        <v>5</v>
      </c>
      <c r="I27" s="89">
        <f>H27-G27</f>
        <v>0</v>
      </c>
      <c r="J27" s="89">
        <f t="shared" si="4"/>
        <v>1</v>
      </c>
      <c r="K27" s="144">
        <f t="shared" si="5"/>
        <v>100</v>
      </c>
      <c r="L27" s="117" t="s">
        <v>418</v>
      </c>
      <c r="M27" s="9"/>
    </row>
    <row r="28" spans="1:13" ht="22.5" x14ac:dyDescent="0.25">
      <c r="A28" s="26">
        <v>8</v>
      </c>
      <c r="B28" s="36">
        <v>3</v>
      </c>
      <c r="C28" s="79">
        <v>4</v>
      </c>
      <c r="D28" s="148" t="s">
        <v>84</v>
      </c>
      <c r="E28" s="149" t="s">
        <v>156</v>
      </c>
      <c r="F28" s="122">
        <v>48</v>
      </c>
      <c r="G28" s="122">
        <v>48</v>
      </c>
      <c r="H28" s="89">
        <v>268</v>
      </c>
      <c r="I28" s="89">
        <f t="shared" si="3"/>
        <v>220</v>
      </c>
      <c r="J28" s="144">
        <f t="shared" si="4"/>
        <v>5.583333333333333</v>
      </c>
      <c r="K28" s="144">
        <f t="shared" si="5"/>
        <v>558.33333333333326</v>
      </c>
      <c r="L28" s="117" t="s">
        <v>419</v>
      </c>
      <c r="M28" s="9"/>
    </row>
    <row r="29" spans="1:13" x14ac:dyDescent="0.25">
      <c r="A29" s="26">
        <v>8</v>
      </c>
      <c r="B29" s="36">
        <v>3</v>
      </c>
      <c r="C29" s="79">
        <v>5</v>
      </c>
      <c r="D29" s="148" t="s">
        <v>85</v>
      </c>
      <c r="E29" s="149" t="s">
        <v>71</v>
      </c>
      <c r="F29" s="122">
        <v>68</v>
      </c>
      <c r="G29" s="122">
        <v>65</v>
      </c>
      <c r="H29" s="89">
        <v>65</v>
      </c>
      <c r="I29" s="89">
        <f t="shared" si="3"/>
        <v>0</v>
      </c>
      <c r="J29" s="144">
        <f t="shared" si="4"/>
        <v>1</v>
      </c>
      <c r="K29" s="144">
        <f t="shared" si="5"/>
        <v>95.588235294117652</v>
      </c>
      <c r="L29" s="117" t="s">
        <v>132</v>
      </c>
      <c r="M29" s="9"/>
    </row>
    <row r="30" spans="1:13" ht="22.5" x14ac:dyDescent="0.25">
      <c r="A30" s="26">
        <v>8</v>
      </c>
      <c r="B30" s="36">
        <v>3</v>
      </c>
      <c r="C30" s="79">
        <v>6</v>
      </c>
      <c r="D30" s="148" t="s">
        <v>86</v>
      </c>
      <c r="E30" s="149" t="s">
        <v>156</v>
      </c>
      <c r="F30" s="122">
        <v>25</v>
      </c>
      <c r="G30" s="122">
        <v>25</v>
      </c>
      <c r="H30" s="89">
        <v>37</v>
      </c>
      <c r="I30" s="89">
        <f t="shared" si="3"/>
        <v>12</v>
      </c>
      <c r="J30" s="144">
        <f t="shared" si="4"/>
        <v>1.48</v>
      </c>
      <c r="K30" s="144">
        <f t="shared" si="5"/>
        <v>148</v>
      </c>
      <c r="L30" s="117" t="s">
        <v>418</v>
      </c>
      <c r="M30" s="9"/>
    </row>
    <row r="31" spans="1:13" ht="56.25" x14ac:dyDescent="0.25">
      <c r="A31" s="26">
        <v>8</v>
      </c>
      <c r="B31" s="36">
        <v>3</v>
      </c>
      <c r="C31" s="79">
        <v>7</v>
      </c>
      <c r="D31" s="148" t="s">
        <v>151</v>
      </c>
      <c r="E31" s="149" t="s">
        <v>71</v>
      </c>
      <c r="F31" s="122">
        <v>99</v>
      </c>
      <c r="G31" s="122">
        <v>99</v>
      </c>
      <c r="H31" s="89">
        <v>100</v>
      </c>
      <c r="I31" s="89">
        <f>H31-G31</f>
        <v>1</v>
      </c>
      <c r="J31" s="144">
        <v>0</v>
      </c>
      <c r="K31" s="144">
        <v>0</v>
      </c>
      <c r="L31" s="117" t="s">
        <v>158</v>
      </c>
      <c r="M31" s="9"/>
    </row>
    <row r="32" spans="1:13" x14ac:dyDescent="0.25">
      <c r="A32" s="26">
        <v>8</v>
      </c>
      <c r="B32" s="36">
        <v>3</v>
      </c>
      <c r="C32" s="79">
        <v>8</v>
      </c>
      <c r="D32" s="148" t="s">
        <v>87</v>
      </c>
      <c r="E32" s="149" t="s">
        <v>71</v>
      </c>
      <c r="F32" s="122">
        <v>50</v>
      </c>
      <c r="G32" s="122">
        <v>50</v>
      </c>
      <c r="H32" s="89">
        <v>70</v>
      </c>
      <c r="I32" s="89">
        <f t="shared" si="3"/>
        <v>20</v>
      </c>
      <c r="J32" s="89">
        <f t="shared" si="4"/>
        <v>1.4</v>
      </c>
      <c r="K32" s="144">
        <f t="shared" si="5"/>
        <v>140</v>
      </c>
      <c r="L32" s="117" t="s">
        <v>418</v>
      </c>
      <c r="M32" s="9"/>
    </row>
    <row r="33" spans="1:15" s="16" customFormat="1" ht="22.5" x14ac:dyDescent="0.25">
      <c r="A33" s="26">
        <v>8</v>
      </c>
      <c r="B33" s="36">
        <v>3</v>
      </c>
      <c r="C33" s="79">
        <v>9</v>
      </c>
      <c r="D33" s="148" t="s">
        <v>88</v>
      </c>
      <c r="E33" s="149" t="s">
        <v>156</v>
      </c>
      <c r="F33" s="122">
        <v>10</v>
      </c>
      <c r="G33" s="122">
        <v>10</v>
      </c>
      <c r="H33" s="89">
        <v>0</v>
      </c>
      <c r="I33" s="89">
        <f t="shared" si="3"/>
        <v>-10</v>
      </c>
      <c r="J33" s="89">
        <f t="shared" si="4"/>
        <v>0</v>
      </c>
      <c r="K33" s="144">
        <f t="shared" si="5"/>
        <v>0</v>
      </c>
      <c r="L33" s="117" t="s">
        <v>133</v>
      </c>
      <c r="M33" s="17"/>
    </row>
    <row r="34" spans="1:15" s="16" customFormat="1" ht="45" x14ac:dyDescent="0.25">
      <c r="A34" s="26">
        <v>8</v>
      </c>
      <c r="B34" s="36">
        <v>3</v>
      </c>
      <c r="C34" s="79">
        <v>10</v>
      </c>
      <c r="D34" s="148" t="s">
        <v>152</v>
      </c>
      <c r="E34" s="149" t="s">
        <v>71</v>
      </c>
      <c r="F34" s="122">
        <v>100</v>
      </c>
      <c r="G34" s="122">
        <v>100</v>
      </c>
      <c r="H34" s="89">
        <v>100</v>
      </c>
      <c r="I34" s="89">
        <f t="shared" si="3"/>
        <v>0</v>
      </c>
      <c r="J34" s="89">
        <f t="shared" si="4"/>
        <v>1</v>
      </c>
      <c r="K34" s="144">
        <f t="shared" si="5"/>
        <v>100</v>
      </c>
      <c r="L34" s="145"/>
      <c r="M34" s="17"/>
    </row>
    <row r="35" spans="1:15" s="16" customFormat="1" x14ac:dyDescent="0.25">
      <c r="A35" s="26">
        <v>8</v>
      </c>
      <c r="B35" s="36">
        <v>3</v>
      </c>
      <c r="C35" s="79">
        <v>11</v>
      </c>
      <c r="D35" s="148" t="s">
        <v>89</v>
      </c>
      <c r="E35" s="149" t="s">
        <v>71</v>
      </c>
      <c r="F35" s="122">
        <v>81</v>
      </c>
      <c r="G35" s="122">
        <v>81</v>
      </c>
      <c r="H35" s="89">
        <v>55</v>
      </c>
      <c r="I35" s="89">
        <f t="shared" si="3"/>
        <v>-26</v>
      </c>
      <c r="J35" s="144">
        <f t="shared" si="4"/>
        <v>0.67901234567901236</v>
      </c>
      <c r="K35" s="144">
        <f t="shared" si="5"/>
        <v>67.901234567901241</v>
      </c>
      <c r="L35" s="117" t="s">
        <v>418</v>
      </c>
      <c r="M35" s="17"/>
    </row>
    <row r="36" spans="1:15" ht="33.75" x14ac:dyDescent="0.25">
      <c r="A36" s="26">
        <v>8</v>
      </c>
      <c r="B36" s="36">
        <v>3</v>
      </c>
      <c r="C36" s="79">
        <v>12</v>
      </c>
      <c r="D36" s="148" t="s">
        <v>153</v>
      </c>
      <c r="E36" s="150" t="s">
        <v>157</v>
      </c>
      <c r="F36" s="151">
        <v>5</v>
      </c>
      <c r="G36" s="151">
        <v>5</v>
      </c>
      <c r="H36" s="89">
        <v>5</v>
      </c>
      <c r="I36" s="89">
        <f t="shared" si="3"/>
        <v>0</v>
      </c>
      <c r="J36" s="89">
        <f t="shared" si="4"/>
        <v>1</v>
      </c>
      <c r="K36" s="144">
        <f t="shared" si="5"/>
        <v>100</v>
      </c>
      <c r="L36" s="145"/>
      <c r="M36" s="9"/>
    </row>
    <row r="37" spans="1:15" ht="22.5" x14ac:dyDescent="0.25">
      <c r="A37" s="26">
        <v>8</v>
      </c>
      <c r="B37" s="36">
        <v>3</v>
      </c>
      <c r="C37" s="79">
        <v>13</v>
      </c>
      <c r="D37" s="148" t="s">
        <v>154</v>
      </c>
      <c r="E37" s="152" t="s">
        <v>157</v>
      </c>
      <c r="F37" s="151">
        <v>1</v>
      </c>
      <c r="G37" s="151">
        <v>1</v>
      </c>
      <c r="H37" s="89">
        <v>8</v>
      </c>
      <c r="I37" s="89">
        <f t="shared" si="3"/>
        <v>7</v>
      </c>
      <c r="J37" s="89">
        <f t="shared" si="4"/>
        <v>8</v>
      </c>
      <c r="K37" s="144">
        <f t="shared" si="5"/>
        <v>800</v>
      </c>
      <c r="L37" s="145"/>
      <c r="M37" s="9"/>
    </row>
    <row r="38" spans="1:15" ht="245.25" customHeight="1" x14ac:dyDescent="0.25">
      <c r="A38" s="26">
        <v>8</v>
      </c>
      <c r="B38" s="36">
        <v>3</v>
      </c>
      <c r="C38" s="79">
        <v>14</v>
      </c>
      <c r="D38" s="149" t="s">
        <v>155</v>
      </c>
      <c r="E38" s="150" t="s">
        <v>157</v>
      </c>
      <c r="F38" s="151">
        <v>0</v>
      </c>
      <c r="G38" s="151">
        <v>0</v>
      </c>
      <c r="H38" s="89">
        <v>0</v>
      </c>
      <c r="I38" s="89">
        <f t="shared" si="3"/>
        <v>0</v>
      </c>
      <c r="J38" s="89">
        <v>0</v>
      </c>
      <c r="K38" s="144">
        <v>0</v>
      </c>
      <c r="L38" s="117" t="s">
        <v>420</v>
      </c>
      <c r="M38" s="9"/>
    </row>
    <row r="39" spans="1:15" x14ac:dyDescent="0.25">
      <c r="A39" s="25">
        <v>8</v>
      </c>
      <c r="B39" s="37">
        <v>4</v>
      </c>
      <c r="C39" s="100"/>
      <c r="D39" s="214" t="s">
        <v>181</v>
      </c>
      <c r="E39" s="215"/>
      <c r="F39" s="215"/>
      <c r="G39" s="215"/>
      <c r="H39" s="215"/>
      <c r="I39" s="215"/>
      <c r="J39" s="215"/>
      <c r="K39" s="216"/>
      <c r="L39" s="153"/>
      <c r="M39" s="9"/>
    </row>
    <row r="40" spans="1:15" ht="22.5" x14ac:dyDescent="0.25">
      <c r="A40" s="39" t="s">
        <v>33</v>
      </c>
      <c r="B40" s="39" t="s">
        <v>101</v>
      </c>
      <c r="C40" s="101">
        <v>1</v>
      </c>
      <c r="D40" s="154" t="s">
        <v>347</v>
      </c>
      <c r="E40" s="155" t="s">
        <v>116</v>
      </c>
      <c r="F40" s="156">
        <v>13</v>
      </c>
      <c r="G40" s="156">
        <v>13</v>
      </c>
      <c r="H40" s="156">
        <v>13</v>
      </c>
      <c r="I40" s="156">
        <f>H40-G40</f>
        <v>0</v>
      </c>
      <c r="J40" s="157">
        <f t="shared" ref="J40:J42" si="6">H40/G40</f>
        <v>1</v>
      </c>
      <c r="K40" s="144">
        <f t="shared" ref="K40:K47" si="7">H40/F40*100</f>
        <v>100</v>
      </c>
      <c r="L40" s="117" t="s">
        <v>187</v>
      </c>
      <c r="M40" s="9"/>
    </row>
    <row r="41" spans="1:15" ht="46.5" customHeight="1" x14ac:dyDescent="0.25">
      <c r="A41" s="39" t="s">
        <v>33</v>
      </c>
      <c r="B41" s="39" t="s">
        <v>101</v>
      </c>
      <c r="C41" s="101">
        <v>2</v>
      </c>
      <c r="D41" s="154" t="s">
        <v>117</v>
      </c>
      <c r="E41" s="155" t="s">
        <v>118</v>
      </c>
      <c r="F41" s="156">
        <v>2.5000000000000001E-2</v>
      </c>
      <c r="G41" s="156">
        <v>1.2E-2</v>
      </c>
      <c r="H41" s="156">
        <v>4.3999999999999997E-2</v>
      </c>
      <c r="I41" s="156">
        <f t="shared" ref="I41:I42" si="8">H41-G41</f>
        <v>3.2000000000000001E-2</v>
      </c>
      <c r="J41" s="157">
        <f t="shared" si="6"/>
        <v>3.6666666666666665</v>
      </c>
      <c r="K41" s="144">
        <f t="shared" si="7"/>
        <v>175.99999999999997</v>
      </c>
      <c r="L41" s="117" t="s">
        <v>188</v>
      </c>
      <c r="M41" s="9"/>
    </row>
    <row r="42" spans="1:15" ht="22.5" x14ac:dyDescent="0.25">
      <c r="A42" s="39" t="s">
        <v>33</v>
      </c>
      <c r="B42" s="39" t="s">
        <v>101</v>
      </c>
      <c r="C42" s="101">
        <v>3</v>
      </c>
      <c r="D42" s="154" t="s">
        <v>119</v>
      </c>
      <c r="E42" s="155" t="s">
        <v>116</v>
      </c>
      <c r="F42" s="156">
        <v>2</v>
      </c>
      <c r="G42" s="156">
        <v>2</v>
      </c>
      <c r="H42" s="156">
        <v>20</v>
      </c>
      <c r="I42" s="156">
        <f t="shared" si="8"/>
        <v>18</v>
      </c>
      <c r="J42" s="157">
        <f t="shared" si="6"/>
        <v>10</v>
      </c>
      <c r="K42" s="144">
        <f t="shared" si="7"/>
        <v>1000</v>
      </c>
      <c r="L42" s="158"/>
      <c r="M42" s="9"/>
    </row>
    <row r="43" spans="1:15" ht="22.5" x14ac:dyDescent="0.25">
      <c r="A43" s="39" t="s">
        <v>33</v>
      </c>
      <c r="B43" s="39" t="s">
        <v>101</v>
      </c>
      <c r="C43" s="101">
        <v>4</v>
      </c>
      <c r="D43" s="154" t="s">
        <v>120</v>
      </c>
      <c r="E43" s="155" t="s">
        <v>121</v>
      </c>
      <c r="F43" s="156">
        <v>1</v>
      </c>
      <c r="G43" s="156">
        <v>1</v>
      </c>
      <c r="H43" s="156">
        <v>1</v>
      </c>
      <c r="I43" s="156">
        <f t="shared" ref="I43:I47" si="9">H43-G43</f>
        <v>0</v>
      </c>
      <c r="J43" s="157">
        <f t="shared" ref="J43:J47" si="10">H43/G43</f>
        <v>1</v>
      </c>
      <c r="K43" s="144">
        <f t="shared" si="7"/>
        <v>100</v>
      </c>
      <c r="L43" s="159"/>
      <c r="M43" s="9"/>
    </row>
    <row r="44" spans="1:15" ht="34.5" customHeight="1" x14ac:dyDescent="0.25">
      <c r="A44" s="39" t="s">
        <v>33</v>
      </c>
      <c r="B44" s="39" t="s">
        <v>101</v>
      </c>
      <c r="C44" s="101">
        <v>5</v>
      </c>
      <c r="D44" s="154" t="s">
        <v>421</v>
      </c>
      <c r="E44" s="156" t="s">
        <v>134</v>
      </c>
      <c r="F44" s="160" t="s">
        <v>70</v>
      </c>
      <c r="G44" s="156">
        <v>0</v>
      </c>
      <c r="H44" s="156">
        <v>0</v>
      </c>
      <c r="I44" s="156">
        <f t="shared" si="9"/>
        <v>0</v>
      </c>
      <c r="J44" s="157">
        <v>0</v>
      </c>
      <c r="K44" s="144">
        <v>0</v>
      </c>
      <c r="L44" s="159"/>
      <c r="M44" s="9"/>
      <c r="O44" s="13"/>
    </row>
    <row r="45" spans="1:15" ht="22.5" x14ac:dyDescent="0.25">
      <c r="A45" s="39" t="s">
        <v>33</v>
      </c>
      <c r="B45" s="39" t="s">
        <v>101</v>
      </c>
      <c r="C45" s="101">
        <v>6</v>
      </c>
      <c r="D45" s="161" t="s">
        <v>422</v>
      </c>
      <c r="E45" s="156" t="s">
        <v>116</v>
      </c>
      <c r="F45" s="160" t="s">
        <v>70</v>
      </c>
      <c r="G45" s="156">
        <v>0</v>
      </c>
      <c r="H45" s="156">
        <v>0</v>
      </c>
      <c r="I45" s="156">
        <f t="shared" si="9"/>
        <v>0</v>
      </c>
      <c r="J45" s="157">
        <v>0</v>
      </c>
      <c r="K45" s="144">
        <v>0</v>
      </c>
      <c r="L45" s="159"/>
      <c r="M45" s="9"/>
    </row>
    <row r="46" spans="1:15" s="16" customFormat="1" ht="33.75" x14ac:dyDescent="0.25">
      <c r="A46" s="39" t="s">
        <v>33</v>
      </c>
      <c r="B46" s="39" t="s">
        <v>101</v>
      </c>
      <c r="C46" s="101">
        <v>7</v>
      </c>
      <c r="D46" s="154" t="s">
        <v>348</v>
      </c>
      <c r="E46" s="156" t="s">
        <v>116</v>
      </c>
      <c r="F46" s="160" t="s">
        <v>70</v>
      </c>
      <c r="G46" s="156">
        <v>0</v>
      </c>
      <c r="H46" s="156">
        <v>0</v>
      </c>
      <c r="I46" s="156">
        <f t="shared" si="9"/>
        <v>0</v>
      </c>
      <c r="J46" s="157">
        <v>0</v>
      </c>
      <c r="K46" s="144">
        <v>0</v>
      </c>
      <c r="L46" s="159"/>
      <c r="M46" s="17"/>
    </row>
    <row r="47" spans="1:15" s="16" customFormat="1" ht="45" x14ac:dyDescent="0.25">
      <c r="A47" s="39" t="s">
        <v>33</v>
      </c>
      <c r="B47" s="39" t="s">
        <v>101</v>
      </c>
      <c r="C47" s="101">
        <v>8</v>
      </c>
      <c r="D47" s="154" t="s">
        <v>349</v>
      </c>
      <c r="E47" s="156" t="s">
        <v>116</v>
      </c>
      <c r="F47" s="160" t="s">
        <v>423</v>
      </c>
      <c r="G47" s="156">
        <v>42</v>
      </c>
      <c r="H47" s="156">
        <v>42</v>
      </c>
      <c r="I47" s="156">
        <f t="shared" si="9"/>
        <v>0</v>
      </c>
      <c r="J47" s="157">
        <f t="shared" si="10"/>
        <v>1</v>
      </c>
      <c r="K47" s="144">
        <f t="shared" si="7"/>
        <v>100</v>
      </c>
      <c r="L47" s="122" t="s">
        <v>414</v>
      </c>
      <c r="M47" s="17"/>
    </row>
    <row r="48" spans="1:15" x14ac:dyDescent="0.25">
      <c r="A48" s="38" t="s">
        <v>122</v>
      </c>
      <c r="B48" s="38" t="s">
        <v>18</v>
      </c>
      <c r="C48" s="102"/>
      <c r="D48" s="162" t="s">
        <v>93</v>
      </c>
      <c r="E48" s="163"/>
      <c r="F48" s="164"/>
      <c r="G48" s="165"/>
      <c r="H48" s="165"/>
      <c r="I48" s="165"/>
      <c r="J48" s="166"/>
      <c r="K48" s="166"/>
      <c r="L48" s="159"/>
      <c r="M48" s="9"/>
    </row>
    <row r="49" spans="1:13" ht="70.5" customHeight="1" x14ac:dyDescent="0.25">
      <c r="A49" s="22">
        <v>8</v>
      </c>
      <c r="B49" s="22">
        <v>5</v>
      </c>
      <c r="C49" s="97">
        <v>1</v>
      </c>
      <c r="D49" s="116" t="s">
        <v>123</v>
      </c>
      <c r="E49" s="90" t="s">
        <v>71</v>
      </c>
      <c r="F49" s="89">
        <v>0</v>
      </c>
      <c r="G49" s="89">
        <v>0</v>
      </c>
      <c r="H49" s="90">
        <v>0</v>
      </c>
      <c r="I49" s="90">
        <f>H49-G49</f>
        <v>0</v>
      </c>
      <c r="J49" s="167" t="e">
        <f>G49/H49</f>
        <v>#DIV/0!</v>
      </c>
      <c r="K49" s="167" t="e">
        <f>H49/F49*100</f>
        <v>#DIV/0!</v>
      </c>
      <c r="L49" s="159"/>
      <c r="M49" s="9"/>
    </row>
    <row r="50" spans="1:13" ht="59.25" customHeight="1" x14ac:dyDescent="0.25">
      <c r="A50" s="22">
        <v>8</v>
      </c>
      <c r="B50" s="22">
        <v>5</v>
      </c>
      <c r="C50" s="97">
        <v>2</v>
      </c>
      <c r="D50" s="116" t="s">
        <v>124</v>
      </c>
      <c r="E50" s="90" t="s">
        <v>71</v>
      </c>
      <c r="F50" s="89">
        <v>0</v>
      </c>
      <c r="G50" s="89">
        <v>0</v>
      </c>
      <c r="H50" s="90">
        <v>0</v>
      </c>
      <c r="I50" s="90">
        <f t="shared" ref="I50:I52" si="11">H50-G50</f>
        <v>0</v>
      </c>
      <c r="J50" s="167" t="e">
        <f t="shared" ref="J50:J52" si="12">H50/G50</f>
        <v>#DIV/0!</v>
      </c>
      <c r="K50" s="167" t="e">
        <f t="shared" ref="K50:K52" si="13">H50/F50*100</f>
        <v>#DIV/0!</v>
      </c>
      <c r="L50" s="159"/>
      <c r="M50" s="9"/>
    </row>
    <row r="51" spans="1:13" ht="33.75" x14ac:dyDescent="0.25">
      <c r="A51" s="22">
        <v>8</v>
      </c>
      <c r="B51" s="22">
        <v>5</v>
      </c>
      <c r="C51" s="97">
        <v>3</v>
      </c>
      <c r="D51" s="116" t="s">
        <v>125</v>
      </c>
      <c r="E51" s="90" t="s">
        <v>126</v>
      </c>
      <c r="F51" s="89">
        <v>0</v>
      </c>
      <c r="G51" s="89">
        <v>0</v>
      </c>
      <c r="H51" s="90">
        <v>0</v>
      </c>
      <c r="I51" s="90">
        <f t="shared" si="11"/>
        <v>0</v>
      </c>
      <c r="J51" s="167" t="e">
        <f t="shared" si="12"/>
        <v>#DIV/0!</v>
      </c>
      <c r="K51" s="167" t="e">
        <f t="shared" si="13"/>
        <v>#DIV/0!</v>
      </c>
      <c r="L51" s="159"/>
      <c r="M51" s="9"/>
    </row>
    <row r="52" spans="1:13" ht="31.5" customHeight="1" x14ac:dyDescent="0.25">
      <c r="A52" s="22">
        <v>8</v>
      </c>
      <c r="B52" s="22">
        <v>5</v>
      </c>
      <c r="C52" s="97">
        <v>4</v>
      </c>
      <c r="D52" s="116" t="s">
        <v>127</v>
      </c>
      <c r="E52" s="90" t="s">
        <v>126</v>
      </c>
      <c r="F52" s="89">
        <v>0</v>
      </c>
      <c r="G52" s="89">
        <v>0</v>
      </c>
      <c r="H52" s="90">
        <v>0</v>
      </c>
      <c r="I52" s="90">
        <f t="shared" si="11"/>
        <v>0</v>
      </c>
      <c r="J52" s="167" t="e">
        <f t="shared" si="12"/>
        <v>#DIV/0!</v>
      </c>
      <c r="K52" s="167" t="e">
        <f t="shared" si="13"/>
        <v>#DIV/0!</v>
      </c>
      <c r="L52" s="159"/>
      <c r="M52" s="9"/>
    </row>
    <row r="53" spans="1:13" ht="15" customHeight="1" x14ac:dyDescent="0.25">
      <c r="A53" s="41">
        <v>8</v>
      </c>
      <c r="B53" s="41">
        <v>6</v>
      </c>
      <c r="C53" s="103"/>
      <c r="D53" s="211" t="s">
        <v>288</v>
      </c>
      <c r="E53" s="212"/>
      <c r="F53" s="212"/>
      <c r="G53" s="212"/>
      <c r="H53" s="212"/>
      <c r="I53" s="212"/>
      <c r="J53" s="212"/>
      <c r="K53" s="212"/>
      <c r="L53" s="213"/>
    </row>
    <row r="54" spans="1:13" ht="22.5" x14ac:dyDescent="0.25">
      <c r="A54" s="41">
        <v>8</v>
      </c>
      <c r="B54" s="41">
        <v>6</v>
      </c>
      <c r="C54" s="104">
        <v>1</v>
      </c>
      <c r="D54" s="23" t="s">
        <v>136</v>
      </c>
      <c r="E54" s="26" t="s">
        <v>137</v>
      </c>
      <c r="F54" s="43">
        <v>0</v>
      </c>
      <c r="G54" s="43">
        <v>0</v>
      </c>
      <c r="H54" s="43">
        <v>0</v>
      </c>
      <c r="I54" s="51">
        <f>H54-G54</f>
        <v>0</v>
      </c>
      <c r="J54" s="21" t="e">
        <f>G54/H54</f>
        <v>#DIV/0!</v>
      </c>
      <c r="K54" s="21" t="e">
        <f>H54/F54*100</f>
        <v>#DIV/0!</v>
      </c>
      <c r="L54" s="24"/>
    </row>
    <row r="55" spans="1:13" x14ac:dyDescent="0.25">
      <c r="A55" s="41">
        <v>8</v>
      </c>
      <c r="B55" s="41">
        <v>6</v>
      </c>
      <c r="C55" s="104">
        <v>2</v>
      </c>
      <c r="D55" s="23" t="s">
        <v>138</v>
      </c>
      <c r="E55" s="27" t="s">
        <v>139</v>
      </c>
      <c r="F55" s="43">
        <v>0</v>
      </c>
      <c r="G55" s="43">
        <v>0</v>
      </c>
      <c r="H55" s="43">
        <v>0</v>
      </c>
      <c r="I55" s="51">
        <f>H55-G55</f>
        <v>0</v>
      </c>
      <c r="J55" s="21" t="e">
        <f>G55/H55</f>
        <v>#DIV/0!</v>
      </c>
      <c r="K55" s="21" t="e">
        <f>H55/F55*100</f>
        <v>#DIV/0!</v>
      </c>
      <c r="L55" s="40"/>
    </row>
    <row r="56" spans="1:13" s="16" customFormat="1" x14ac:dyDescent="0.25">
      <c r="A56" s="41">
        <v>8</v>
      </c>
      <c r="B56" s="41">
        <v>7</v>
      </c>
      <c r="C56" s="104"/>
      <c r="D56" s="208" t="s">
        <v>162</v>
      </c>
      <c r="E56" s="209"/>
      <c r="F56" s="209"/>
      <c r="G56" s="209"/>
      <c r="H56" s="209"/>
      <c r="I56" s="209"/>
      <c r="J56" s="209"/>
      <c r="K56" s="209"/>
      <c r="L56" s="210"/>
    </row>
    <row r="57" spans="1:13" ht="22.5" x14ac:dyDescent="0.25">
      <c r="A57" s="29">
        <v>8</v>
      </c>
      <c r="B57" s="30">
        <v>7</v>
      </c>
      <c r="C57" s="79">
        <v>1</v>
      </c>
      <c r="D57" s="141" t="s">
        <v>341</v>
      </c>
      <c r="E57" s="118" t="s">
        <v>110</v>
      </c>
      <c r="F57" s="118">
        <v>11.8376</v>
      </c>
      <c r="G57" s="118">
        <v>9.3376000000000001</v>
      </c>
      <c r="H57" s="118">
        <v>11.8376</v>
      </c>
      <c r="I57" s="90">
        <f>H57-G57</f>
        <v>2.5</v>
      </c>
      <c r="J57" s="21">
        <f>G57/H57</f>
        <v>0.78880854227208219</v>
      </c>
      <c r="K57" s="21">
        <f>H57/F57*100</f>
        <v>100</v>
      </c>
      <c r="L57" s="86"/>
    </row>
    <row r="58" spans="1:13" ht="22.5" x14ac:dyDescent="0.25">
      <c r="A58" s="87">
        <v>8</v>
      </c>
      <c r="B58" s="87">
        <v>7</v>
      </c>
      <c r="C58" s="105">
        <v>2</v>
      </c>
      <c r="D58" s="142" t="s">
        <v>342</v>
      </c>
      <c r="E58" s="118" t="s">
        <v>72</v>
      </c>
      <c r="F58" s="118">
        <v>9</v>
      </c>
      <c r="G58" s="118">
        <v>9</v>
      </c>
      <c r="H58" s="118">
        <v>9</v>
      </c>
      <c r="I58" s="90">
        <f t="shared" ref="I58:I60" si="14">H58-G58</f>
        <v>0</v>
      </c>
      <c r="J58" s="21">
        <f t="shared" ref="J58:J59" si="15">G58/H58</f>
        <v>1</v>
      </c>
      <c r="K58" s="21">
        <f t="shared" ref="K58:K59" si="16">H58/F58*100</f>
        <v>100</v>
      </c>
      <c r="L58" s="86"/>
    </row>
    <row r="59" spans="1:13" ht="22.5" x14ac:dyDescent="0.25">
      <c r="A59" s="87">
        <v>8</v>
      </c>
      <c r="B59" s="87">
        <v>7</v>
      </c>
      <c r="C59" s="105">
        <v>3</v>
      </c>
      <c r="D59" s="142" t="s">
        <v>343</v>
      </c>
      <c r="E59" s="118" t="s">
        <v>72</v>
      </c>
      <c r="F59" s="118">
        <v>59</v>
      </c>
      <c r="G59" s="118">
        <v>59</v>
      </c>
      <c r="H59" s="118">
        <v>59</v>
      </c>
      <c r="I59" s="90">
        <f t="shared" si="14"/>
        <v>0</v>
      </c>
      <c r="J59" s="21">
        <f t="shared" si="15"/>
        <v>1</v>
      </c>
      <c r="K59" s="21">
        <f t="shared" si="16"/>
        <v>100</v>
      </c>
      <c r="L59" s="86"/>
    </row>
    <row r="60" spans="1:13" ht="33.75" x14ac:dyDescent="0.25">
      <c r="A60" s="87">
        <v>8</v>
      </c>
      <c r="B60" s="87">
        <v>7</v>
      </c>
      <c r="C60" s="105">
        <v>4</v>
      </c>
      <c r="D60" s="142" t="s">
        <v>344</v>
      </c>
      <c r="E60" s="118" t="s">
        <v>110</v>
      </c>
      <c r="F60" s="118">
        <v>0</v>
      </c>
      <c r="G60" s="118">
        <v>0</v>
      </c>
      <c r="H60" s="118">
        <v>0</v>
      </c>
      <c r="I60" s="90">
        <f t="shared" si="14"/>
        <v>0</v>
      </c>
      <c r="J60" s="21">
        <v>0</v>
      </c>
      <c r="K60" s="21">
        <v>0</v>
      </c>
      <c r="L60" s="86"/>
    </row>
  </sheetData>
  <mergeCells count="16">
    <mergeCell ref="D56:L56"/>
    <mergeCell ref="D53:L53"/>
    <mergeCell ref="D39:K39"/>
    <mergeCell ref="D15:L15"/>
    <mergeCell ref="A1:L1"/>
    <mergeCell ref="A3:B3"/>
    <mergeCell ref="C3:C4"/>
    <mergeCell ref="D3:D4"/>
    <mergeCell ref="E3:E4"/>
    <mergeCell ref="F3:H3"/>
    <mergeCell ref="I3:I4"/>
    <mergeCell ref="J3:J4"/>
    <mergeCell ref="K3:K4"/>
    <mergeCell ref="L3:L4"/>
    <mergeCell ref="D5:J5"/>
    <mergeCell ref="D24:L24"/>
  </mergeCells>
  <pageMargins left="0" right="0" top="0" bottom="0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9"/>
  <sheetViews>
    <sheetView topLeftCell="A13" workbookViewId="0">
      <selection activeCell="E19" sqref="E19"/>
    </sheetView>
  </sheetViews>
  <sheetFormatPr defaultRowHeight="15" x14ac:dyDescent="0.25"/>
  <cols>
    <col min="1" max="1" width="6.140625" bestFit="1" customWidth="1"/>
    <col min="2" max="2" width="27.7109375" customWidth="1"/>
    <col min="3" max="3" width="15.28515625" customWidth="1"/>
    <col min="4" max="4" width="14.140625" customWidth="1"/>
    <col min="5" max="5" width="59" style="64" customWidth="1"/>
  </cols>
  <sheetData>
    <row r="1" spans="1:5" x14ac:dyDescent="0.25">
      <c r="A1" s="188" t="s">
        <v>53</v>
      </c>
      <c r="B1" s="188"/>
      <c r="C1" s="188"/>
      <c r="D1" s="188"/>
      <c r="E1" s="188"/>
    </row>
    <row r="2" spans="1:5" x14ac:dyDescent="0.25">
      <c r="A2" s="6"/>
      <c r="B2" s="6"/>
      <c r="C2" s="6"/>
      <c r="D2" s="6"/>
      <c r="E2" s="6"/>
    </row>
    <row r="3" spans="1:5" ht="27.75" customHeight="1" x14ac:dyDescent="0.25">
      <c r="A3" s="67" t="s">
        <v>43</v>
      </c>
      <c r="B3" s="67" t="s">
        <v>54</v>
      </c>
      <c r="C3" s="67" t="s">
        <v>55</v>
      </c>
      <c r="D3" s="67" t="s">
        <v>56</v>
      </c>
      <c r="E3" s="67" t="s">
        <v>57</v>
      </c>
    </row>
    <row r="4" spans="1:5" ht="60" x14ac:dyDescent="0.25">
      <c r="A4" s="67">
        <v>1</v>
      </c>
      <c r="B4" s="66" t="s">
        <v>228</v>
      </c>
      <c r="C4" s="69">
        <v>42429</v>
      </c>
      <c r="D4" s="67">
        <v>298</v>
      </c>
      <c r="E4" s="66" t="s">
        <v>230</v>
      </c>
    </row>
    <row r="5" spans="1:5" ht="60" x14ac:dyDescent="0.25">
      <c r="A5" s="67">
        <v>2</v>
      </c>
      <c r="B5" s="66" t="s">
        <v>228</v>
      </c>
      <c r="C5" s="69">
        <v>42794</v>
      </c>
      <c r="D5" s="67">
        <v>287</v>
      </c>
      <c r="E5" s="66" t="s">
        <v>231</v>
      </c>
    </row>
    <row r="6" spans="1:5" ht="60" x14ac:dyDescent="0.25">
      <c r="A6" s="68">
        <v>3</v>
      </c>
      <c r="B6" s="66" t="s">
        <v>228</v>
      </c>
      <c r="C6" s="69">
        <v>42831</v>
      </c>
      <c r="D6" s="67">
        <v>446</v>
      </c>
      <c r="E6" s="66" t="s">
        <v>232</v>
      </c>
    </row>
    <row r="7" spans="1:5" ht="60" x14ac:dyDescent="0.25">
      <c r="A7" s="67">
        <v>4</v>
      </c>
      <c r="B7" s="66" t="s">
        <v>228</v>
      </c>
      <c r="C7" s="69">
        <v>42955</v>
      </c>
      <c r="D7" s="67">
        <v>872</v>
      </c>
      <c r="E7" s="66" t="s">
        <v>233</v>
      </c>
    </row>
    <row r="8" spans="1:5" ht="75" x14ac:dyDescent="0.25">
      <c r="A8" s="67">
        <v>5</v>
      </c>
      <c r="B8" s="66" t="s">
        <v>228</v>
      </c>
      <c r="C8" s="69">
        <v>42951</v>
      </c>
      <c r="D8" s="67">
        <v>866</v>
      </c>
      <c r="E8" s="66" t="s">
        <v>241</v>
      </c>
    </row>
    <row r="9" spans="1:5" ht="60" x14ac:dyDescent="0.25">
      <c r="A9" s="68">
        <v>6</v>
      </c>
      <c r="B9" s="66" t="s">
        <v>228</v>
      </c>
      <c r="C9" s="69">
        <v>43159</v>
      </c>
      <c r="D9" s="67">
        <v>195</v>
      </c>
      <c r="E9" s="66" t="s">
        <v>233</v>
      </c>
    </row>
    <row r="10" spans="1:5" ht="60" x14ac:dyDescent="0.25">
      <c r="A10" s="67">
        <v>7</v>
      </c>
      <c r="B10" s="66" t="s">
        <v>228</v>
      </c>
      <c r="C10" s="70">
        <v>43237</v>
      </c>
      <c r="D10" s="68">
        <v>464</v>
      </c>
      <c r="E10" s="66" t="s">
        <v>233</v>
      </c>
    </row>
    <row r="11" spans="1:5" ht="60" x14ac:dyDescent="0.25">
      <c r="A11" s="67">
        <v>8</v>
      </c>
      <c r="B11" s="66" t="s">
        <v>228</v>
      </c>
      <c r="C11" s="70">
        <v>43300</v>
      </c>
      <c r="D11" s="68">
        <v>692</v>
      </c>
      <c r="E11" s="66" t="s">
        <v>233</v>
      </c>
    </row>
    <row r="12" spans="1:5" ht="60" x14ac:dyDescent="0.25">
      <c r="A12" s="68">
        <v>9</v>
      </c>
      <c r="B12" s="66" t="s">
        <v>228</v>
      </c>
      <c r="C12" s="70">
        <v>43402</v>
      </c>
      <c r="D12" s="68">
        <v>1062</v>
      </c>
      <c r="E12" s="66" t="s">
        <v>240</v>
      </c>
    </row>
    <row r="13" spans="1:5" ht="60" x14ac:dyDescent="0.25">
      <c r="A13" s="67">
        <v>10</v>
      </c>
      <c r="B13" s="66" t="s">
        <v>228</v>
      </c>
      <c r="C13" s="70">
        <v>43524</v>
      </c>
      <c r="D13" s="68">
        <v>159</v>
      </c>
      <c r="E13" s="66" t="s">
        <v>239</v>
      </c>
    </row>
    <row r="14" spans="1:5" ht="60" x14ac:dyDescent="0.25">
      <c r="A14" s="67">
        <v>13</v>
      </c>
      <c r="B14" s="66" t="s">
        <v>228</v>
      </c>
      <c r="C14" s="70">
        <v>43727</v>
      </c>
      <c r="D14" s="68">
        <v>989</v>
      </c>
      <c r="E14" s="66" t="s">
        <v>238</v>
      </c>
    </row>
    <row r="15" spans="1:5" ht="60" x14ac:dyDescent="0.25">
      <c r="A15" s="67">
        <v>14</v>
      </c>
      <c r="B15" s="66" t="s">
        <v>228</v>
      </c>
      <c r="C15" s="70">
        <v>43888</v>
      </c>
      <c r="D15" s="68">
        <v>170</v>
      </c>
      <c r="E15" s="67" t="s">
        <v>234</v>
      </c>
    </row>
    <row r="16" spans="1:5" ht="60" x14ac:dyDescent="0.25">
      <c r="A16" s="68">
        <v>15</v>
      </c>
      <c r="B16" s="66" t="s">
        <v>228</v>
      </c>
      <c r="C16" s="70">
        <v>44251</v>
      </c>
      <c r="D16" s="68">
        <v>150</v>
      </c>
      <c r="E16" s="66" t="s">
        <v>235</v>
      </c>
    </row>
    <row r="17" spans="1:5" ht="90" x14ac:dyDescent="0.25">
      <c r="A17" s="67">
        <v>16</v>
      </c>
      <c r="B17" s="66" t="s">
        <v>229</v>
      </c>
      <c r="C17" s="70">
        <v>44620</v>
      </c>
      <c r="D17" s="68">
        <v>182</v>
      </c>
      <c r="E17" s="66" t="s">
        <v>235</v>
      </c>
    </row>
    <row r="18" spans="1:5" ht="90" x14ac:dyDescent="0.25">
      <c r="A18" s="67">
        <v>17</v>
      </c>
      <c r="B18" s="66" t="s">
        <v>229</v>
      </c>
      <c r="C18" s="70">
        <v>44985</v>
      </c>
      <c r="D18" s="68">
        <v>219</v>
      </c>
      <c r="E18" s="66" t="s">
        <v>236</v>
      </c>
    </row>
    <row r="19" spans="1:5" ht="90" x14ac:dyDescent="0.25">
      <c r="A19" s="68">
        <v>18</v>
      </c>
      <c r="B19" s="66" t="s">
        <v>229</v>
      </c>
      <c r="C19" s="70">
        <v>45212</v>
      </c>
      <c r="D19" s="68">
        <v>1500</v>
      </c>
      <c r="E19" s="66" t="s">
        <v>237</v>
      </c>
    </row>
  </sheetData>
  <mergeCells count="1">
    <mergeCell ref="A1:E1"/>
  </mergeCells>
  <hyperlinks>
    <hyperlink ref="E14" r:id="rId1" display="http://www.sarapulrayon.ru/dokumenty/normativnye-pravovye-akty/postanovlenie-administratsii-mo-sarapulskiy-rayon-o-vnesenii-izmeneniy-v-munitsipalnuyu-programmu-munitsipalnoe-khozyaystvo-munitsipalnogo-obrazovaniya-sarapulskiy-rayon-ot-2019-09-19-nomer-989-_46"/>
    <hyperlink ref="E16" r:id="rId2" display="../../user/Downloads/0150_2021.pdf"/>
    <hyperlink ref="E17" r:id="rId3" display="http://www.sarapulrayon.ru/file/download/6304"/>
    <hyperlink ref="E18" r:id="rId4" display="http://sarapulrayon.ru/file/download/8221"/>
    <hyperlink ref="E19" r:id="rId5" display="http://sarapulrayon.ru/file/download/10222"/>
    <hyperlink ref="E4" r:id="rId6" display="https://sarapulrayon.udmurt.ru/officials/texts/298_2016.pdf"/>
    <hyperlink ref="E5" r:id="rId7" display="https://sarapulrayon.udmurt.ru/officials/texts/287_2017.pdf"/>
    <hyperlink ref="E6" r:id="rId8" display="http://sarapulrayon.udmurt.ru/zhkh/dfg/sreda17.pdf"/>
    <hyperlink ref="E7" r:id="rId9" display="https://sarapulrayon.udmurt.ru/officials/texts/872_2017.pdf"/>
    <hyperlink ref="E8" r:id="rId10" display="https://sarapulrayon.udmurt.ru/officials/texts/866_2017.pdf"/>
    <hyperlink ref="E9" r:id="rId11" display="https://sarapulrayon.udmurt.ru/officials/195_2018..pdf"/>
    <hyperlink ref="E10" r:id="rId12" display="https://sarapulrayon.udmurt.ru/officials/464_2018.pdf"/>
    <hyperlink ref="E11" r:id="rId13" display="http://sarapulrayon.udmurt.ru/officials/692_2018.pdf"/>
    <hyperlink ref="E12" r:id="rId14" display="https://sarapulrayon.udmurt.ru/officials/1062_2018.pdf"/>
    <hyperlink ref="E13" r:id="rId15" display="https://sarapulrayon.udmurt.ru/officials/0159_2019.pdf"/>
  </hyperlinks>
  <pageMargins left="0.7" right="0.7" top="0.75" bottom="0.75" header="0.3" footer="0.3"/>
  <pageSetup paperSize="9" orientation="landscape"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3"/>
  <sheetViews>
    <sheetView topLeftCell="A7" workbookViewId="0">
      <selection activeCell="M19" sqref="M19"/>
    </sheetView>
  </sheetViews>
  <sheetFormatPr defaultRowHeight="15" x14ac:dyDescent="0.25"/>
  <cols>
    <col min="1" max="1" width="7" customWidth="1"/>
    <col min="2" max="2" width="7.140625" customWidth="1"/>
    <col min="3" max="3" width="18.85546875" style="73" customWidth="1"/>
    <col min="4" max="4" width="16.140625" style="74" customWidth="1"/>
    <col min="5" max="5" width="13" customWidth="1"/>
    <col min="6" max="6" width="15.42578125" customWidth="1"/>
    <col min="7" max="7" width="17.42578125" customWidth="1"/>
    <col min="8" max="8" width="13.7109375" customWidth="1"/>
    <col min="9" max="9" width="16" customWidth="1"/>
    <col min="10" max="10" width="23.7109375" customWidth="1"/>
    <col min="11" max="11" width="12" customWidth="1"/>
  </cols>
  <sheetData>
    <row r="1" spans="1:14" x14ac:dyDescent="0.25">
      <c r="A1" s="185" t="s">
        <v>227</v>
      </c>
      <c r="B1" s="185"/>
      <c r="C1" s="185"/>
      <c r="D1" s="185"/>
      <c r="E1" s="185"/>
      <c r="F1" s="185"/>
      <c r="G1" s="185"/>
      <c r="H1" s="185"/>
      <c r="I1" s="185"/>
      <c r="J1" s="185"/>
    </row>
    <row r="3" spans="1:14" ht="105.75" customHeight="1" x14ac:dyDescent="0.25">
      <c r="A3" s="206" t="s">
        <v>23</v>
      </c>
      <c r="B3" s="207"/>
      <c r="C3" s="203" t="s">
        <v>58</v>
      </c>
      <c r="D3" s="203" t="s">
        <v>59</v>
      </c>
      <c r="E3" s="203" t="s">
        <v>140</v>
      </c>
      <c r="F3" s="4" t="s">
        <v>60</v>
      </c>
      <c r="G3" s="4" t="s">
        <v>61</v>
      </c>
      <c r="H3" s="4" t="s">
        <v>62</v>
      </c>
      <c r="I3" s="4" t="s">
        <v>63</v>
      </c>
      <c r="J3" s="4" t="s">
        <v>190</v>
      </c>
      <c r="K3" s="65" t="s">
        <v>91</v>
      </c>
    </row>
    <row r="4" spans="1:14" ht="21" customHeight="1" x14ac:dyDescent="0.25">
      <c r="A4" s="4" t="s">
        <v>1</v>
      </c>
      <c r="B4" s="4" t="s">
        <v>2</v>
      </c>
      <c r="C4" s="204"/>
      <c r="D4" s="204"/>
      <c r="E4" s="204"/>
      <c r="F4" s="4" t="s">
        <v>64</v>
      </c>
      <c r="G4" s="4" t="s">
        <v>65</v>
      </c>
      <c r="H4" s="4" t="s">
        <v>66</v>
      </c>
      <c r="I4" s="4" t="s">
        <v>67</v>
      </c>
      <c r="J4" s="4" t="s">
        <v>68</v>
      </c>
      <c r="K4" s="143" t="s">
        <v>424</v>
      </c>
    </row>
    <row r="5" spans="1:14" ht="29.25" customHeight="1" x14ac:dyDescent="0.25">
      <c r="A5" s="47" t="s">
        <v>33</v>
      </c>
      <c r="B5" s="12"/>
      <c r="C5" s="225" t="s">
        <v>161</v>
      </c>
      <c r="D5" s="226"/>
      <c r="E5" s="227"/>
      <c r="F5" s="44">
        <f>G5*J5</f>
        <v>0.91608695652173922</v>
      </c>
      <c r="G5" s="7">
        <f>(G6+G7+G8+G9+G10+G11+G12)/5</f>
        <v>0.98000000000000009</v>
      </c>
      <c r="H5" s="7">
        <f>(H6+H7+H8+H9+H10+H11+H12)/5</f>
        <v>0.86</v>
      </c>
      <c r="I5" s="7">
        <f>(I6+I7+I8+I9+I10+I11+I12)/5</f>
        <v>0.91999999999999993</v>
      </c>
      <c r="J5" s="49">
        <f>H5/I5</f>
        <v>0.93478260869565222</v>
      </c>
      <c r="K5" s="28">
        <f>H5/I5</f>
        <v>0.93478260869565222</v>
      </c>
      <c r="L5" t="s">
        <v>426</v>
      </c>
    </row>
    <row r="6" spans="1:14" ht="72" x14ac:dyDescent="0.25">
      <c r="A6" s="47" t="s">
        <v>33</v>
      </c>
      <c r="B6" s="45">
        <v>1</v>
      </c>
      <c r="C6" s="45" t="s">
        <v>92</v>
      </c>
      <c r="D6" s="63" t="s">
        <v>182</v>
      </c>
      <c r="E6" s="45" t="s">
        <v>146</v>
      </c>
      <c r="F6" s="44">
        <f t="shared" ref="F6:F12" si="0">G6*J6</f>
        <v>0.8</v>
      </c>
      <c r="G6" s="45">
        <v>1</v>
      </c>
      <c r="H6" s="45">
        <v>0.8</v>
      </c>
      <c r="I6" s="45">
        <v>1</v>
      </c>
      <c r="J6" s="49">
        <f>H6/I6</f>
        <v>0.8</v>
      </c>
      <c r="K6" s="28">
        <f t="shared" ref="K6:K12" si="1">H6/I6</f>
        <v>0.8</v>
      </c>
      <c r="L6" s="10" t="s">
        <v>427</v>
      </c>
      <c r="M6" s="10"/>
      <c r="N6" s="10"/>
    </row>
    <row r="7" spans="1:14" ht="72" x14ac:dyDescent="0.25">
      <c r="A7" s="47" t="s">
        <v>33</v>
      </c>
      <c r="B7" s="46">
        <v>2</v>
      </c>
      <c r="C7" s="45" t="s">
        <v>73</v>
      </c>
      <c r="D7" s="63" t="s">
        <v>182</v>
      </c>
      <c r="E7" s="45" t="s">
        <v>90</v>
      </c>
      <c r="F7" s="44">
        <f t="shared" si="0"/>
        <v>0.9</v>
      </c>
      <c r="G7" s="45">
        <v>0.9</v>
      </c>
      <c r="H7" s="45">
        <v>0.9</v>
      </c>
      <c r="I7" s="44">
        <v>0.9</v>
      </c>
      <c r="J7" s="49">
        <f t="shared" ref="J7:J12" si="2">H7/I7</f>
        <v>1</v>
      </c>
      <c r="K7" s="28">
        <f t="shared" si="1"/>
        <v>1</v>
      </c>
      <c r="L7" s="10" t="s">
        <v>426</v>
      </c>
      <c r="M7" s="10"/>
      <c r="N7" s="10"/>
    </row>
    <row r="8" spans="1:14" ht="72" x14ac:dyDescent="0.25">
      <c r="A8" s="47" t="s">
        <v>33</v>
      </c>
      <c r="B8" s="45">
        <v>3</v>
      </c>
      <c r="C8" s="45" t="s">
        <v>74</v>
      </c>
      <c r="D8" s="63" t="s">
        <v>182</v>
      </c>
      <c r="E8" s="45" t="s">
        <v>69</v>
      </c>
      <c r="F8" s="44">
        <f t="shared" si="0"/>
        <v>1</v>
      </c>
      <c r="G8" s="45">
        <v>1</v>
      </c>
      <c r="H8" s="45">
        <v>0.9</v>
      </c>
      <c r="I8" s="45">
        <v>0.9</v>
      </c>
      <c r="J8" s="49">
        <f t="shared" si="2"/>
        <v>1</v>
      </c>
      <c r="K8" s="28">
        <f t="shared" si="1"/>
        <v>1</v>
      </c>
      <c r="L8" s="10" t="s">
        <v>426</v>
      </c>
      <c r="M8" s="10"/>
      <c r="N8" s="10"/>
    </row>
    <row r="9" spans="1:14" ht="89.25" x14ac:dyDescent="0.25">
      <c r="A9" s="47" t="s">
        <v>33</v>
      </c>
      <c r="B9" s="45">
        <v>4</v>
      </c>
      <c r="C9" s="45" t="s">
        <v>191</v>
      </c>
      <c r="D9" s="63" t="s">
        <v>182</v>
      </c>
      <c r="E9" s="45" t="s">
        <v>183</v>
      </c>
      <c r="F9" s="44">
        <f t="shared" si="0"/>
        <v>1</v>
      </c>
      <c r="G9" s="48">
        <v>1</v>
      </c>
      <c r="H9" s="48">
        <v>0.9</v>
      </c>
      <c r="I9" s="45">
        <v>0.9</v>
      </c>
      <c r="J9" s="49">
        <f t="shared" si="2"/>
        <v>1</v>
      </c>
      <c r="K9" s="28">
        <f t="shared" si="1"/>
        <v>1</v>
      </c>
      <c r="L9" s="10" t="s">
        <v>426</v>
      </c>
      <c r="M9" s="10"/>
      <c r="N9" s="10"/>
    </row>
    <row r="10" spans="1:14" s="16" customFormat="1" ht="108" x14ac:dyDescent="0.25">
      <c r="A10" s="47" t="s">
        <v>33</v>
      </c>
      <c r="B10" s="45">
        <v>5</v>
      </c>
      <c r="C10" s="45" t="s">
        <v>93</v>
      </c>
      <c r="D10" s="63" t="s">
        <v>182</v>
      </c>
      <c r="E10" s="63" t="s">
        <v>243</v>
      </c>
      <c r="F10" s="44" t="e">
        <f t="shared" si="0"/>
        <v>#DIV/0!</v>
      </c>
      <c r="G10" s="48">
        <v>0</v>
      </c>
      <c r="H10" s="48">
        <v>0</v>
      </c>
      <c r="I10" s="45">
        <v>0</v>
      </c>
      <c r="J10" s="49" t="e">
        <f t="shared" si="2"/>
        <v>#DIV/0!</v>
      </c>
      <c r="K10" s="28" t="e">
        <f t="shared" si="1"/>
        <v>#DIV/0!</v>
      </c>
      <c r="L10" s="10"/>
      <c r="M10" s="10"/>
      <c r="N10" s="10"/>
    </row>
    <row r="11" spans="1:14" s="16" customFormat="1" ht="72" x14ac:dyDescent="0.25">
      <c r="A11" s="47" t="s">
        <v>33</v>
      </c>
      <c r="B11" s="45">
        <v>6</v>
      </c>
      <c r="C11" s="45" t="s">
        <v>189</v>
      </c>
      <c r="D11" s="63" t="s">
        <v>182</v>
      </c>
      <c r="E11" s="63" t="s">
        <v>142</v>
      </c>
      <c r="F11" s="44" t="e">
        <f t="shared" si="0"/>
        <v>#DIV/0!</v>
      </c>
      <c r="G11" s="48">
        <v>0</v>
      </c>
      <c r="H11" s="48">
        <v>0</v>
      </c>
      <c r="I11" s="45">
        <v>0</v>
      </c>
      <c r="J11" s="49" t="e">
        <f t="shared" si="2"/>
        <v>#DIV/0!</v>
      </c>
      <c r="K11" s="28" t="e">
        <f t="shared" si="1"/>
        <v>#DIV/0!</v>
      </c>
      <c r="L11" s="10"/>
      <c r="M11" s="10"/>
      <c r="N11" s="10"/>
    </row>
    <row r="12" spans="1:14" ht="72" x14ac:dyDescent="0.25">
      <c r="A12" s="47" t="s">
        <v>33</v>
      </c>
      <c r="B12" s="48">
        <v>7</v>
      </c>
      <c r="C12" s="45" t="s">
        <v>162</v>
      </c>
      <c r="D12" s="63" t="s">
        <v>182</v>
      </c>
      <c r="E12" s="45" t="s">
        <v>226</v>
      </c>
      <c r="F12" s="44">
        <f t="shared" si="0"/>
        <v>0.88888888888888895</v>
      </c>
      <c r="G12" s="48">
        <v>1</v>
      </c>
      <c r="H12" s="48">
        <v>0.8</v>
      </c>
      <c r="I12" s="48">
        <v>0.9</v>
      </c>
      <c r="J12" s="49">
        <f t="shared" si="2"/>
        <v>0.88888888888888895</v>
      </c>
      <c r="K12" s="168">
        <f t="shared" si="1"/>
        <v>0.88888888888888895</v>
      </c>
      <c r="L12" s="50" t="s">
        <v>427</v>
      </c>
      <c r="M12" s="10"/>
      <c r="N12" s="10"/>
    </row>
    <row r="13" spans="1:14" x14ac:dyDescent="0.25">
      <c r="A13" s="11"/>
      <c r="B13" s="11"/>
      <c r="C13" s="71"/>
      <c r="D13" s="72"/>
      <c r="E13" s="11"/>
      <c r="F13" s="11"/>
      <c r="G13" s="11"/>
      <c r="H13" s="11"/>
      <c r="I13" s="11"/>
      <c r="J13" s="11"/>
      <c r="K13" s="11"/>
    </row>
  </sheetData>
  <mergeCells count="6">
    <mergeCell ref="C5:E5"/>
    <mergeCell ref="A1:J1"/>
    <mergeCell ref="A3:B3"/>
    <mergeCell ref="C3:C4"/>
    <mergeCell ref="D3:D4"/>
    <mergeCell ref="E3:E4"/>
  </mergeCells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1</vt:lpstr>
      <vt:lpstr>форма 2</vt:lpstr>
      <vt:lpstr>форма 3</vt:lpstr>
      <vt:lpstr>форма 4</vt:lpstr>
      <vt:lpstr>форма 5</vt:lpstr>
      <vt:lpstr>форма 6</vt:lpstr>
      <vt:lpstr>форма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tatiana_z</dc:creator>
  <cp:lastModifiedBy>user</cp:lastModifiedBy>
  <cp:lastPrinted>2023-03-22T11:23:58Z</cp:lastPrinted>
  <dcterms:created xsi:type="dcterms:W3CDTF">2015-04-13T11:48:10Z</dcterms:created>
  <dcterms:modified xsi:type="dcterms:W3CDTF">2024-08-12T07:48:28Z</dcterms:modified>
</cp:coreProperties>
</file>