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codeName="ЭтаКнига" defaultThemeVersion="124226"/>
  <xr:revisionPtr revIDLastSave="0" documentId="13_ncr:1_{680AF0F7-8B54-4C67-A1A5-FD5660588B12}" xr6:coauthVersionLast="47" xr6:coauthVersionMax="47" xr10:uidLastSave="{00000000-0000-0000-0000-000000000000}"/>
  <bookViews>
    <workbookView xWindow="-108" yWindow="-108" windowWidth="19416" windowHeight="10296" tabRatio="599" activeTab="2" xr2:uid="{00000000-000D-0000-FFFF-FFFF00000000}"/>
  </bookViews>
  <sheets>
    <sheet name="Форма 1" sheetId="21" r:id="rId1"/>
    <sheet name="Форма 2" sheetId="22" r:id="rId2"/>
    <sheet name="Форма 3" sheetId="7" r:id="rId3"/>
    <sheet name="Форма 4" sheetId="23" r:id="rId4"/>
    <sheet name="Форма 5" sheetId="24" r:id="rId5"/>
    <sheet name="форма 6" sheetId="14" r:id="rId6"/>
    <sheet name="Форма 7 " sheetId="25" r:id="rId7"/>
  </sheets>
  <definedNames>
    <definedName name="_GoBack" localSheetId="2">'Форма 3'!$J$18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22" l="1"/>
  <c r="G43" i="22"/>
  <c r="F43" i="22"/>
  <c r="E43" i="22"/>
  <c r="E42" i="22" s="1"/>
  <c r="F42" i="22"/>
  <c r="G34" i="22"/>
  <c r="G33" i="22" s="1"/>
  <c r="F34" i="22"/>
  <c r="F33" i="22" s="1"/>
  <c r="E34" i="22"/>
  <c r="E33" i="22" s="1"/>
  <c r="G28" i="22"/>
  <c r="G27" i="22"/>
  <c r="F25" i="22"/>
  <c r="G25" i="22" s="1"/>
  <c r="E25" i="22"/>
  <c r="E24" i="22" s="1"/>
  <c r="G19" i="22"/>
  <c r="G18" i="22"/>
  <c r="F16" i="22"/>
  <c r="G16" i="22" s="1"/>
  <c r="E16" i="22"/>
  <c r="E15" i="22" s="1"/>
  <c r="F12" i="22"/>
  <c r="E12" i="22"/>
  <c r="F11" i="22"/>
  <c r="E11" i="22"/>
  <c r="G10" i="22"/>
  <c r="F10" i="22"/>
  <c r="E10" i="22"/>
  <c r="F9" i="22"/>
  <c r="G9" i="22" s="1"/>
  <c r="E9" i="22"/>
  <c r="E7" i="22"/>
  <c r="E6" i="22" s="1"/>
  <c r="P93" i="21"/>
  <c r="O93" i="21"/>
  <c r="P92" i="21"/>
  <c r="O92" i="21"/>
  <c r="N92" i="21"/>
  <c r="P91" i="21"/>
  <c r="P90" i="21"/>
  <c r="O90" i="21"/>
  <c r="N89" i="21"/>
  <c r="P89" i="21" s="1"/>
  <c r="M89" i="21"/>
  <c r="M87" i="21" s="1"/>
  <c r="L89" i="21"/>
  <c r="N88" i="21"/>
  <c r="N87" i="21" s="1"/>
  <c r="M88" i="21"/>
  <c r="L88" i="21"/>
  <c r="L81" i="21" s="1"/>
  <c r="L80" i="21" s="1"/>
  <c r="L87" i="21"/>
  <c r="P84" i="21"/>
  <c r="N83" i="21"/>
  <c r="P83" i="21" s="1"/>
  <c r="M83" i="21"/>
  <c r="L83" i="21"/>
  <c r="L82" i="21"/>
  <c r="M81" i="21"/>
  <c r="P79" i="21"/>
  <c r="P78" i="21"/>
  <c r="O78" i="21"/>
  <c r="N77" i="21"/>
  <c r="P77" i="21" s="1"/>
  <c r="M77" i="21"/>
  <c r="L77" i="21"/>
  <c r="N76" i="21"/>
  <c r="P76" i="21" s="1"/>
  <c r="M76" i="21"/>
  <c r="L76" i="21"/>
  <c r="P75" i="21"/>
  <c r="O75" i="21"/>
  <c r="N75" i="21"/>
  <c r="N74" i="21"/>
  <c r="P74" i="21" s="1"/>
  <c r="M74" i="21"/>
  <c r="L74" i="21"/>
  <c r="P73" i="21"/>
  <c r="P72" i="21"/>
  <c r="O72" i="21"/>
  <c r="N71" i="21"/>
  <c r="P71" i="21" s="1"/>
  <c r="M71" i="21"/>
  <c r="M69" i="21" s="1"/>
  <c r="L71" i="21"/>
  <c r="N70" i="21"/>
  <c r="N69" i="21" s="1"/>
  <c r="M70" i="21"/>
  <c r="L70" i="21"/>
  <c r="L69" i="21"/>
  <c r="P68" i="21"/>
  <c r="O68" i="21"/>
  <c r="M67" i="21"/>
  <c r="P67" i="21" s="1"/>
  <c r="P65" i="21"/>
  <c r="N65" i="21"/>
  <c r="M65" i="21"/>
  <c r="P64" i="21"/>
  <c r="O64" i="21"/>
  <c r="N64" i="21"/>
  <c r="M64" i="21"/>
  <c r="P62" i="21"/>
  <c r="O62" i="21"/>
  <c r="P61" i="21"/>
  <c r="O61" i="21"/>
  <c r="P60" i="21"/>
  <c r="P53" i="21"/>
  <c r="P51" i="21"/>
  <c r="O51" i="21"/>
  <c r="P50" i="21"/>
  <c r="O50" i="21"/>
  <c r="P48" i="21"/>
  <c r="P45" i="21"/>
  <c r="P44" i="21"/>
  <c r="O44" i="21"/>
  <c r="N43" i="21"/>
  <c r="P43" i="21" s="1"/>
  <c r="M43" i="21"/>
  <c r="P41" i="21"/>
  <c r="O41" i="21"/>
  <c r="N38" i="21"/>
  <c r="P38" i="21" s="1"/>
  <c r="M38" i="21"/>
  <c r="M35" i="21" s="1"/>
  <c r="N37" i="21"/>
  <c r="P37" i="21" s="1"/>
  <c r="M37" i="21"/>
  <c r="M36" i="21" s="1"/>
  <c r="L37" i="21"/>
  <c r="N36" i="21"/>
  <c r="L36" i="21"/>
  <c r="N35" i="21"/>
  <c r="P35" i="21" s="1"/>
  <c r="L35" i="21"/>
  <c r="L34" i="21"/>
  <c r="L33" i="21"/>
  <c r="P32" i="21"/>
  <c r="P31" i="21"/>
  <c r="O31" i="21"/>
  <c r="P30" i="21"/>
  <c r="N30" i="21"/>
  <c r="O30" i="21" s="1"/>
  <c r="N29" i="21"/>
  <c r="N28" i="21" s="1"/>
  <c r="M29" i="21"/>
  <c r="L29" i="21"/>
  <c r="M28" i="21"/>
  <c r="L28" i="21"/>
  <c r="P26" i="21"/>
  <c r="P25" i="21"/>
  <c r="P23" i="21"/>
  <c r="O23" i="21"/>
  <c r="P21" i="21"/>
  <c r="M21" i="21"/>
  <c r="P16" i="21"/>
  <c r="P14" i="21"/>
  <c r="O14" i="21"/>
  <c r="N13" i="21"/>
  <c r="P13" i="21" s="1"/>
  <c r="M13" i="21"/>
  <c r="M10" i="21" s="1"/>
  <c r="L13" i="21"/>
  <c r="L11" i="21" s="1"/>
  <c r="N12" i="21"/>
  <c r="P12" i="21" s="1"/>
  <c r="M12" i="21"/>
  <c r="M11" i="21" s="1"/>
  <c r="L12" i="21"/>
  <c r="N11" i="21"/>
  <c r="P11" i="21" s="1"/>
  <c r="N10" i="21"/>
  <c r="L9" i="21"/>
  <c r="G42" i="22" l="1"/>
  <c r="F7" i="22"/>
  <c r="F15" i="22"/>
  <c r="G15" i="22" s="1"/>
  <c r="F24" i="22"/>
  <c r="G24" i="22" s="1"/>
  <c r="P28" i="21"/>
  <c r="O28" i="21"/>
  <c r="P69" i="21"/>
  <c r="O69" i="21"/>
  <c r="M7" i="21"/>
  <c r="L6" i="21"/>
  <c r="M80" i="21"/>
  <c r="P36" i="21"/>
  <c r="P87" i="21"/>
  <c r="O87" i="21"/>
  <c r="P10" i="21"/>
  <c r="O11" i="21"/>
  <c r="P29" i="21"/>
  <c r="O36" i="21"/>
  <c r="O70" i="21"/>
  <c r="O74" i="21"/>
  <c r="O77" i="21"/>
  <c r="N81" i="21"/>
  <c r="M82" i="21"/>
  <c r="O88" i="21"/>
  <c r="M9" i="21"/>
  <c r="L10" i="21"/>
  <c r="O12" i="21"/>
  <c r="M34" i="21"/>
  <c r="M33" i="21" s="1"/>
  <c r="O37" i="21"/>
  <c r="P70" i="21"/>
  <c r="N82" i="21"/>
  <c r="P82" i="21" s="1"/>
  <c r="P88" i="21"/>
  <c r="O89" i="21"/>
  <c r="N9" i="21"/>
  <c r="N34" i="21"/>
  <c r="G7" i="22" l="1"/>
  <c r="F6" i="22"/>
  <c r="G6" i="22" s="1"/>
  <c r="N8" i="21"/>
  <c r="P9" i="21"/>
  <c r="N6" i="21"/>
  <c r="O9" i="21"/>
  <c r="L8" i="21"/>
  <c r="L7" i="21"/>
  <c r="P81" i="21"/>
  <c r="O81" i="21"/>
  <c r="N80" i="21"/>
  <c r="M8" i="21"/>
  <c r="M6" i="21"/>
  <c r="M5" i="21" s="1"/>
  <c r="L5" i="21"/>
  <c r="N33" i="21"/>
  <c r="P34" i="21"/>
  <c r="O34" i="21"/>
  <c r="N7" i="21"/>
  <c r="P7" i="21" s="1"/>
  <c r="P6" i="21" l="1"/>
  <c r="O6" i="21"/>
  <c r="N5" i="21"/>
  <c r="O33" i="21"/>
  <c r="P33" i="21"/>
  <c r="P80" i="21"/>
  <c r="O80" i="21"/>
  <c r="O8" i="21"/>
  <c r="P8" i="21"/>
  <c r="P5" i="21" l="1"/>
  <c r="O5" i="21"/>
  <c r="F4" i="25" l="1"/>
  <c r="J8" i="25" l="1"/>
  <c r="F8" i="25" s="1"/>
  <c r="J7" i="25"/>
  <c r="F7" i="25" s="1"/>
  <c r="J6" i="25"/>
  <c r="F6" i="25" s="1"/>
  <c r="J5" i="25"/>
  <c r="F5" i="25" s="1"/>
  <c r="I4" i="25"/>
  <c r="H4" i="25"/>
  <c r="K23" i="24"/>
  <c r="J23" i="24"/>
  <c r="K22" i="24"/>
  <c r="J22" i="24"/>
  <c r="I22" i="24"/>
  <c r="J4" i="25" l="1"/>
  <c r="K99" i="22" l="1"/>
</calcChain>
</file>

<file path=xl/sharedStrings.xml><?xml version="1.0" encoding="utf-8"?>
<sst xmlns="http://schemas.openxmlformats.org/spreadsheetml/2006/main" count="1162" uniqueCount="523">
  <si>
    <t>МП</t>
  </si>
  <si>
    <t>Пп</t>
  </si>
  <si>
    <t>ОМ</t>
  </si>
  <si>
    <t>М</t>
  </si>
  <si>
    <t>Код аналитической программной классификации</t>
  </si>
  <si>
    <t>03</t>
  </si>
  <si>
    <t>Создание условий для реализации муниципальной программы</t>
  </si>
  <si>
    <t>Организация досуга и предоставление услуг организаций культуры</t>
  </si>
  <si>
    <t xml:space="preserve">Управление культуры и молодежной политики </t>
  </si>
  <si>
    <t>Реализация национальной политики, развитие местного народного творчества</t>
  </si>
  <si>
    <t>-</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</si>
  <si>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</si>
  <si>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</si>
  <si>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 xml:space="preserve">Срок выполнения плановый </t>
  </si>
  <si>
    <t>Срок выполнения фактический</t>
  </si>
  <si>
    <t>Ожидаемый непосредственный результат</t>
  </si>
  <si>
    <t>Достигнутый результат</t>
  </si>
  <si>
    <t>Проблемы, возникшие в ходе реализации мероприятия</t>
  </si>
  <si>
    <t>МБУК «МЦБ Сарапульского района»</t>
  </si>
  <si>
    <t> -</t>
  </si>
  <si>
    <t>В течение года</t>
  </si>
  <si>
    <t>Организация нестационарного обслуживания населения</t>
  </si>
  <si>
    <t>Комплектование библиотечных фондов</t>
  </si>
  <si>
    <t>В течение года </t>
  </si>
  <si>
    <t>Организация и проведение мероприятий с целью продвижения чтения, повышения информационной культуры, организации досуга и популяризации различных областей знания</t>
  </si>
  <si>
    <t>Организация и проведение мероприятий тематической направленности по краеведению, патриотическому, нравственному, экологическому воспитанию.</t>
  </si>
  <si>
    <t xml:space="preserve">Создание на базе библиотек клубов общения, любителей книги, семейного чтения </t>
  </si>
  <si>
    <t>Организация выставочных экспозиций</t>
  </si>
  <si>
    <t>Проведение массовых мероприятий</t>
  </si>
  <si>
    <t>Не менее 12 мероприятий в год</t>
  </si>
  <si>
    <t>Организация и проведение районного конкурса среди библиотек в сельских поселениях на звание «Лучшая библиотека года»</t>
  </si>
  <si>
    <t>Создание центров общественного доступа (компьютерных аудиторий) в филиалах МБУК «МЦБ Сарапульского района» к муниципальным услугам, предоставляемых в электронном виде</t>
  </si>
  <si>
    <t>Обновление специализированного программного обеспечения ИРБИС в филиалах МБУК «МЦБ Сарапульского района»</t>
  </si>
  <si>
    <t>Создание электронных информационных ресурсов</t>
  </si>
  <si>
    <t>Оказание методической помощи филиалам МБУК «МЦБ Сарапульского района» в сельских поселениях</t>
  </si>
  <si>
    <t>Информирование населения об организации оказания библиотечных услуг в Сарапульском районе, проводимых мероприятиях, а также о трудовых коллективах и работниках библиотечной системы</t>
  </si>
  <si>
    <t>Взаимодействие со СМИ в целях публикации информации в печатных средствах массовой информации, а также подготовки сюжетов для теле- и радиопередач</t>
  </si>
  <si>
    <t>Размещение информации на внутренних и наружных рекламных щитах, афишах МБУК «МЦБ Сарапульского района»</t>
  </si>
  <si>
    <t>Информирование о мероприятиях населения</t>
  </si>
  <si>
    <t>Публикация анонсов мероприятий на официальном сайте Администрации муниципального образования «Сарапульский район», страница «Добро пожаловать» (http://sarapulrayon.udmurt.ru/)</t>
  </si>
  <si>
    <t>Информирование населения об организации библиотечного обслуживания</t>
  </si>
  <si>
    <t>Подготовка и публикация информации на едином информационном портале библиотек Удмуртии</t>
  </si>
  <si>
    <t>Внедрение во всех структурных подразделениях МБУК «МЦБ Сарапульского района» системы регулярного мониторинга удовлетворенности потребителей библиотечных услуг их качеством и доступностью</t>
  </si>
  <si>
    <t>Ноябрь</t>
  </si>
  <si>
    <t>1 квартал</t>
  </si>
  <si>
    <t>Организация  работ по организации досуга и обеспечению жителей поселения услугами организаций культуры</t>
  </si>
  <si>
    <t xml:space="preserve">Оказание муниципальной услуги по организации и проведению культурно- массовых мероприятий </t>
  </si>
  <si>
    <t>МБУК «ЦКС Сарапульского района»</t>
  </si>
  <si>
    <t xml:space="preserve"> в течение года</t>
  </si>
  <si>
    <t>Выполнение работы по организации деятельности клубных формирований</t>
  </si>
  <si>
    <t>Выполнение методической работы в установленной сфере деятельности</t>
  </si>
  <si>
    <t xml:space="preserve">ООМД </t>
  </si>
  <si>
    <t>в течении года</t>
  </si>
  <si>
    <t> Анализ культурно- досуговой деятельности  и состояние развития любительского художественного творчества в районе</t>
  </si>
  <si>
    <t>Проведение обучающих мероприятий для руководителей учреждений культуры, руководителей общественных национальных центров, художественных руководителей, методистов, руководителей любительских художественных коллективов по различным темам (семинары, семинары-практикумы, совещания, мастер-классы, творческие лаборатории)</t>
  </si>
  <si>
    <t xml:space="preserve"> ООМД </t>
  </si>
  <si>
    <t>февраль</t>
  </si>
  <si>
    <t xml:space="preserve">Издание методических сборников и методических рекомендаций </t>
  </si>
  <si>
    <t>ноябрь </t>
  </si>
  <si>
    <t>Мероприятия по повышению квалификации работников сферы культуры в виде консультаций</t>
  </si>
  <si>
    <t>Мероприятия по повышению квалификации работников сферы культуры в виде выездов в учреждения культуры</t>
  </si>
  <si>
    <t>Присуждение ежегодной премии Главы муниципального образования «Сарапульский район» за заслуги в развитии народного творчества среди «народных» и «образцовых» самодеятельных художественных коллективов учреждений культуры «Жемчужина Сарапульского района»</t>
  </si>
  <si>
    <t xml:space="preserve">ООМД, Управление культуры и молодежной политики </t>
  </si>
  <si>
    <t>Присуждение премии Главы муниципального образования «Сарапульский район» «Жемчужина Сарапульского района» 1 творческому коллективу в год, в размере до 50 тысяч рублей.</t>
  </si>
  <si>
    <t>Организация и проведение районного конкурса «Лучшее учреждение культуры»</t>
  </si>
  <si>
    <t>в течение года </t>
  </si>
  <si>
    <t>Проведение районного конкурса «Лучшее учреждение культуры», поощрение лучших, распространение успешного опыта</t>
  </si>
  <si>
    <t>Выдвижение кандидатов на соискание звания «народный (образцовый)» коллектив</t>
  </si>
  <si>
    <t xml:space="preserve">Присвоение звания «народных» и «образцовых» коллективам самодеятельного художественного творчества </t>
  </si>
  <si>
    <t>Информирование населения района о планируемых и проведенных зрелищных мероприятиях, конкурсах и фестивалях</t>
  </si>
  <si>
    <t>Размещение информации на внутренних и наружных рекламных щитах, афишах МБУК «ЦКС Сарапульского района»</t>
  </si>
  <si>
    <t>Подготовка и публикация информации на специализированном ресурсе официального сайта Администрации муниципального образования «Сарапульский район», посвященному вопросам культуры, об организации культурно- досуговой деятельности в районе, планах мероприятий, проведенных мероприятиях, конкурсах и фестивалях, а также о муниципальных правовых актах, регламентирующих деятельность в сфере организации досуга и предоставления услуг организаций культуры</t>
  </si>
  <si>
    <t>в течение года</t>
  </si>
  <si>
    <t>Информирование населения об организации досуга и предоставлении услуг организаций культуры</t>
  </si>
  <si>
    <t>Внедрение во всех структурных подразделениях МБУК «ЦКС Сарапульского района» системы регулярного мониторинга удовлетворенности потребителей качеством предоставляемых услуг</t>
  </si>
  <si>
    <t>Проводить ежемесячный, ежеквартальный мониторинг состояния деятельности сельских КДУ, мониторинг основных показателей, по итогам выездов.</t>
  </si>
  <si>
    <t>Проведение фестивалей национальных культур</t>
  </si>
  <si>
    <t>Всероссийский фестиваль традиционной русской культуры «Высокий берег»,</t>
  </si>
  <si>
    <t xml:space="preserve">Проведение традиционных народных праздников </t>
  </si>
  <si>
    <t>Проведение традиционных народных праздников : «Рождество», «Крещение», «Семик», «Гербер», «Сабантуй», «Троица», «Масленица»,  «Пасха», «Курбан Байрам», «Великие Спасы», «Покров» и др.</t>
  </si>
  <si>
    <t>Организация и проведение семинаров, практикумов, мастер-классов</t>
  </si>
  <si>
    <t>Практическая помощь вокалистов, хореографов, фольклористов в работе национальных коллективов</t>
  </si>
  <si>
    <t xml:space="preserve">Предоставление помещений, оборудования в сельских культурных центрах, домах культуры, клубах, иных муниципальных учреждениях </t>
  </si>
  <si>
    <t>Информирование населения о деятельности общественных центров национальных культур</t>
  </si>
  <si>
    <t>Размещение в средствах массовой информации и на сайтах сети Интернет пост-пресс-релизов</t>
  </si>
  <si>
    <t>Сохранение и развитие  традиционных видов художественных промыслов и ремесел</t>
  </si>
  <si>
    <t>не менее 9 видов (ткачество, народная игрушка, художественное плетение из лозы, сюжетная и орнаментальная художественная роспись, узорное вязание, традиционная вышивка, лоскутное шитьё, художественная керамика, валяние)</t>
  </si>
  <si>
    <r>
      <t xml:space="preserve">Организация </t>
    </r>
    <r>
      <rPr>
        <sz val="9"/>
        <color rgb="FF000000"/>
        <rFont val="Times New Roman"/>
        <family val="1"/>
        <charset val="204"/>
      </rPr>
      <t xml:space="preserve">деятельности  клубных формирований по декоративно-прикладному искусству и ремеслам </t>
    </r>
  </si>
  <si>
    <t xml:space="preserve">Организация деятельности клубных формирований, не менее 20 </t>
  </si>
  <si>
    <r>
      <t xml:space="preserve">Организация </t>
    </r>
    <r>
      <rPr>
        <sz val="9"/>
        <color rgb="FF000000"/>
        <rFont val="Times New Roman"/>
        <family val="1"/>
        <charset val="204"/>
      </rPr>
      <t>выставок по декоративно-прикладному искусству и ремеслам</t>
    </r>
  </si>
  <si>
    <t>Проведение выставок по декоративно-прикладному искусству</t>
  </si>
  <si>
    <t>Содействие в представлении изделий мастеров Сарапульского района на республиканских и межрегиональных выставках</t>
  </si>
  <si>
    <t>Реализация установленных полномочий (функций) Управления культуры и молодежной политики Администрации муниципального образования «Сарапульский район»</t>
  </si>
  <si>
    <t>Предоставление мер социальной поддержки работникам муниципальных учреждений культуры Сарапульского района в виде денежной компенсации расходов по оплате жилых помещений и коммунальных услуг  (отопление, освещение)</t>
  </si>
  <si>
    <t>Организация бухгалтерского учета в муниципальных учреждениях культуры Сарапульского района централизованной бухгалтерией</t>
  </si>
  <si>
    <t>Повышение квалификации, подготовка и переподготовка кадров муниципальных учреждений культуры Сарапульского района</t>
  </si>
  <si>
    <t xml:space="preserve">Повышение квалификации работников муниципальных учреждений культуры осуществляется на базе АОУ ДПО УР «Центр повышения квалификации работников культуры Удмуртской Республики» </t>
  </si>
  <si>
    <t>Проведение аттестации работников муниципальных учреждений культуры Сарапульского района</t>
  </si>
  <si>
    <t xml:space="preserve">Проведение плановой и внеплановой аттестации работников МБУК «ЦКС Сарапульского района» </t>
  </si>
  <si>
    <t>Реализация комплекса мер, направленных на обеспечение квалифицированными и творческими кадрами муниципальных учреждений культуры Сарапульского района</t>
  </si>
  <si>
    <t>Проведение встреч учащихся старших классов школ района с представителями организаций высшего и среднего профессионального образования в сфере культуры, с Главой муниципального образования, Главой администрации муниципального образования «Сарапульский район», Начальником Управления культуры и молодежной политики, главами администрации поселений, руководителями МБУК «ЦБС Сарапульского района», МБУК «ЦКС Сарапульского района» в целях профессиональной ориентации</t>
  </si>
  <si>
    <t xml:space="preserve">Профессиональная ориентация старшеклассников, в том числе в целях обеспечения муниципальных учреждений культуры Сарапульского района квалифицированными и творческими кадрами </t>
  </si>
  <si>
    <t>Подготовка молодых специалистов в учреждениях высшего профессионального образования и их последующее трудоустройство в муниципальные учреждения культуры Сарапульского района (целевой набор на получение высшего профессионального образования)</t>
  </si>
  <si>
    <t xml:space="preserve">Подготовка молодых специалистов в учреждениях высшего профессионального образования и их последующее трудоустройство в муниципальные учреждения культуры Сарапульского района путем целевого набора </t>
  </si>
  <si>
    <t>Проведение встреч со студентами по вопросам заключения договоров последующего трудоустройства в учреждениях культуры Сарапульского района</t>
  </si>
  <si>
    <t xml:space="preserve">Поиск молодых специалистов для работы в муниципальных учреждениях культуры Сарапульского района </t>
  </si>
  <si>
    <t>Организация прохождения студентами производственной практики в учреждениях культуры Сарапульского района</t>
  </si>
  <si>
    <t xml:space="preserve">Привлечение молодых специалистов для работы в муниципальных учреждениях культуры Сарапульского района </t>
  </si>
  <si>
    <t>Организация индивидуального сопровождения молодых специалистов по месту работы путем развития наставнической деятельности с привлечением опытных работников</t>
  </si>
  <si>
    <t xml:space="preserve">Закрепление молодых специалистов для работы в муниципальных учреждениях культуры Сарапульского района </t>
  </si>
  <si>
    <t>Предоставление социальных выплат на строительство (приобретение) жилья гражданам Российской Федерации, проживающим в сельской местности,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</si>
  <si>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Архитектурно-строительный сектор,</t>
  </si>
  <si>
    <t xml:space="preserve">Управление сельского хозяйства </t>
  </si>
  <si>
    <t xml:space="preserve">Предоставление социальных выплат на строительство (приобретение) жилья молодым специалистам для привлечение и закрепления их в муниципальных учреждениях культуры Сарапульского района </t>
  </si>
  <si>
    <t>Бесплатное предоставление земельных участков для ведения индивидуального жилищного строительства членам молодых семей и молодым специалистам, проживающим и работающим в сельских населенных пунктах</t>
  </si>
  <si>
    <t>Отдел земельных отношений,</t>
  </si>
  <si>
    <t xml:space="preserve">Бесплатное предоставление земельных участков для ведения индивидуального жилищного строительства молодым специалистам для закрепления в муниципальных учреждениях культуры Сарапульского района </t>
  </si>
  <si>
    <t>Организация и проведение конкурса на лучшего специалиста года в сфере культуры по номинациям</t>
  </si>
  <si>
    <t>Проведение конкурсов «Директор года», «Лучшая режиссерская работа»</t>
  </si>
  <si>
    <t>Совершенствование механизма формирования муниципального задания на оказание муниципальных услуг (выполнение работ) в сфере культуры и его финансового обеспечения</t>
  </si>
  <si>
    <t>Уточнение перечня муниципальных услуг (работ) в сфере культуры</t>
  </si>
  <si>
    <t>Уточненный перечень муниципальных услуг (работ) в сфере культуры (правовой акт)</t>
  </si>
  <si>
    <t>Уточнение показателей объемов и качества муниципальных услуг в сфере культуры</t>
  </si>
  <si>
    <t>Разработка и внедрение системы мотивации руководителей и специалистов муниципальных учреждений культуры Сарапульского района на основе заключения эффективных контрактов</t>
  </si>
  <si>
    <t>Разработка показателей эффективности деятельности руководителей и специалистов муниципальных учреждений культуры Сарапульского района</t>
  </si>
  <si>
    <t>Показатели эффективности деятельности руководителей и специалистов муниципальных учреждений культуры Сарапульского района (правовой акт)</t>
  </si>
  <si>
    <t>Внесение изменений в муниципальные правовые акты, регулирующие вопросы оплаты труда работников муниципальных учреждений культуры</t>
  </si>
  <si>
    <t>Правовые акты по оплате труда работников муниципальных учреждений культуры</t>
  </si>
  <si>
    <t>Заключение эффективных контрактов с руководителями муниципальных учреждений культуры Сарапульского района и их филиалов</t>
  </si>
  <si>
    <t>Организация работы по заключению эффективных контрактов со специалистами муниципальных учреждений культуры Сарапульского района и их филиалов</t>
  </si>
  <si>
    <t>Заключение эффективных контрактов со специалистами муниципальных учреждений культуры Сарапульского района и их филиалов</t>
  </si>
  <si>
    <t>Все работающие переведены на эффективный контракт, все вновь принимаемые работники принимаются на условиях эффективного контракта</t>
  </si>
  <si>
    <t>Повышение информационной открытости органов местного самоуправления Сарапульского района в сфере культуры</t>
  </si>
  <si>
    <t>Организация регулярного размещения и актуализации информации на специализированном ресурсе официального сайта Администрации муниципального образования «Сарапульский район», посвященному вопросам культуры, в том числе: планов мероприятий; анонсов мероприятий; правовых актов, регламентирующих сферу культуры; отчетов о деятельности, включая плановые и фактические показатели в разрезе сельских поселений</t>
  </si>
  <si>
    <t>Информирование населения о деятельности органов местного самоуправления Сарапульского района в сфере культуры</t>
  </si>
  <si>
    <t xml:space="preserve">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Сарапульского района </t>
  </si>
  <si>
    <t>Проведение регулярных опросов потребителей муниципальных услуг об их качестве и доступности, обработка полученных результатов, принятие мер реагирования</t>
  </si>
  <si>
    <t xml:space="preserve">Организация оценки населением качества и доступности муниципальных услуг в сфере культуры </t>
  </si>
  <si>
    <t>Проведение оценки населением качества и доступности муниципальных услуг в сфере культуры, принятие мер реагирования</t>
  </si>
  <si>
    <t>Рассмотрение обращений граждан по вопросам сферы культуры, принятие мер реагирования</t>
  </si>
  <si>
    <t>Публикация на официальном сайте Администрации Сарапульского района и поддержание в актуальном состоянии информации об Управлении культуры и молодежной политики, его структурных подразделениях, а также муниципальных учреждениях культуры Сарапульского района, контактных телефонах и адресах электронной почты</t>
  </si>
  <si>
    <t>Обеспечение доступности сведений для взаимодействия с населением</t>
  </si>
  <si>
    <t xml:space="preserve">Организация деятельности Совета по культуре </t>
  </si>
  <si>
    <t>Обсуждение вопросов в сфере культуры на Совете по культуре, выработка рекомендаций для органов местного самоуправления по осуществлению деятельности в сфере культуры</t>
  </si>
  <si>
    <t>Повышение уровня квалификации работников, приобретение новых знаний</t>
  </si>
  <si>
    <t xml:space="preserve">ООМД 
МБУК «ЦКС Сарапульского района»
</t>
  </si>
  <si>
    <t xml:space="preserve"> ООМД , МБУК "ЦКС Сарапульского района"</t>
  </si>
  <si>
    <t>ООМД, МБУК «ЦКС Сарапульского района»</t>
  </si>
  <si>
    <t>Управление культуры и молодежной политики,МБУК «ЦКС Сарапульского района», МБУК «МЦБ Сарапульского района»</t>
  </si>
  <si>
    <t>Регулярное размещение на сайте анонсов и пост-релизов, планов и отчетов, а также нормативно-правовой документации  в свободном доступе для всех посетителей. Информация находится в актуальном состоянии.</t>
  </si>
  <si>
    <t>Не проводилось</t>
  </si>
  <si>
    <t>Вся информация о работе размещена в свободном доступе на официальных сайтах сети интернет</t>
  </si>
  <si>
    <t>№ п/п</t>
  </si>
  <si>
    <t xml:space="preserve">12 месяцев </t>
  </si>
  <si>
    <r>
      <rPr>
        <sz val="8.5"/>
        <rFont val="Times New Roman"/>
        <family val="1"/>
        <charset val="204"/>
      </rPr>
      <t>Публикация анонсов мероприятий на официальном сайте Администрации муниципального образования «Сарапульский район»</t>
    </r>
    <r>
      <rPr>
        <u/>
        <sz val="8.5"/>
        <rFont val="Times New Roman"/>
        <family val="1"/>
        <charset val="204"/>
      </rPr>
      <t>, страница «Добро пожаловать» (http://sarapulrayon.udmurt.ru/)</t>
    </r>
  </si>
  <si>
    <t>Организация досуга и предоставления услуг организаций культуры</t>
  </si>
  <si>
    <t>Организация библиотечного обслуживания населения</t>
  </si>
  <si>
    <t>Суть изменений (краткое изложение)</t>
  </si>
  <si>
    <t>Номер</t>
  </si>
  <si>
    <t>Дата принятия</t>
  </si>
  <si>
    <t>Вид правового акта</t>
  </si>
  <si>
    <t>Сбор фольклорно-этнографического материала и его популяризация</t>
  </si>
  <si>
    <t>Центр туризма и ремёсел «Высокий берег», ООМД,  МБУК «ЦКС Сарапульского района»</t>
  </si>
  <si>
    <t>Использование фольклорно-этнографических материалов в работе исполнителей и коллективов любительского народного творчества, а также для организации путешествий-туров в целях ознакомления с историей, традициями и  обрядами народов, проживающих на территории  Сарапульского района</t>
  </si>
  <si>
    <t>МБУК «ЦКС Сарапульского района», МБУК "ЦРиТ Высокий берег"</t>
  </si>
  <si>
    <t>Ежемесячно размещаются анонсы о предстоящих районных мероприятиях, размещается информация о проведённых муниципальных, районных мероприятиях, об участии творческих коллективов в республиканских, межрегиональных и всероссийских фестивалях и конкурсах.</t>
  </si>
  <si>
    <t>Применяется только региональный и общероссийский перечень</t>
  </si>
  <si>
    <t xml:space="preserve">  Культура  Форма 6. Сведения о внесенных за отчетный период изменениях в муниципальную программу </t>
  </si>
  <si>
    <t>Наименование муниципальной программы, подпрограммы, основного мероприятия, мероприятия</t>
  </si>
  <si>
    <t>Ответственный исполнитель, соисполнитель</t>
  </si>
  <si>
    <t>Код бюджетной классификации</t>
  </si>
  <si>
    <t>ГРБС</t>
  </si>
  <si>
    <t>Рз</t>
  </si>
  <si>
    <t>Пр</t>
  </si>
  <si>
    <t>ЦС</t>
  </si>
  <si>
    <t>ВР</t>
  </si>
  <si>
    <t>План на отчетный год</t>
  </si>
  <si>
    <t>План на отчетный период</t>
  </si>
  <si>
    <t>к плану на отчетный год</t>
  </si>
  <si>
    <t>к плану на отчетный период</t>
  </si>
  <si>
    <t>1</t>
  </si>
  <si>
    <t>08</t>
  </si>
  <si>
    <t>01</t>
  </si>
  <si>
    <t>03 1 01 6030 0</t>
  </si>
  <si>
    <t>2</t>
  </si>
  <si>
    <t>3</t>
  </si>
  <si>
    <t>02</t>
  </si>
  <si>
    <t>03 1 02 6360 0</t>
  </si>
  <si>
    <t>03 2 01 6019 0</t>
  </si>
  <si>
    <t>Предоставление услуг организаций культуры</t>
  </si>
  <si>
    <t>4</t>
  </si>
  <si>
    <t>03 2 01 6030 0</t>
  </si>
  <si>
    <t>03 2 02 6360 0</t>
  </si>
  <si>
    <t>Расходы на проведение отдельных мероприятий в сфере культуры</t>
  </si>
  <si>
    <t>04</t>
  </si>
  <si>
    <t>03 4 01 6003 0</t>
  </si>
  <si>
    <t>Предоставление услуг по бухгалтерскому учету</t>
  </si>
  <si>
    <t>05</t>
  </si>
  <si>
    <t>Наименование муниципальной программы, подпрограммы</t>
  </si>
  <si>
    <t>Источник финансирования</t>
  </si>
  <si>
    <t>Оценка расходов, тыс. рублей</t>
  </si>
  <si>
    <t>Всего</t>
  </si>
  <si>
    <t>в том числе:</t>
  </si>
  <si>
    <t>субсидии из бюджета Удмуртской Республики</t>
  </si>
  <si>
    <t>субвенции из бюджета Удмуртской Республики</t>
  </si>
  <si>
    <t>иные источники</t>
  </si>
  <si>
    <t xml:space="preserve">Форма 4. Отчет о выполнении сводных показателей муниципальных заданий на оказание муниципальных услуг (выполнение работ) </t>
  </si>
  <si>
    <t>Наименование муниципальной услуги (работы)</t>
  </si>
  <si>
    <t>Наименование показателя</t>
  </si>
  <si>
    <t xml:space="preserve">Единица измерения </t>
  </si>
  <si>
    <t>Факт по состоянию на конец отчетного периода</t>
  </si>
  <si>
    <t>% исполнения к плану на отчетный год</t>
  </si>
  <si>
    <t>% исполнения к плану на отчетный период</t>
  </si>
  <si>
    <t>Наименование подпрограммы, в рамках которой оказываются муниципальные услуги муниципальными учреждениями</t>
  </si>
  <si>
    <t>Расходы бюджета муниципального образования «Сарапульский район» на оказание муниципальной услуги (выполнение работы)</t>
  </si>
  <si>
    <t>тыс. руб.</t>
  </si>
  <si>
    <t xml:space="preserve">Наименование показателя, характеризующего объем муниципальной услуги (работы) </t>
  </si>
  <si>
    <t>Оказание муниципальной услуги по осуществлению библиотечного и библиографического и информационного обслуживания населения</t>
  </si>
  <si>
    <t>Оказание муниципальной услуги "организация и проведение культурно-массовых мероприятий"</t>
  </si>
  <si>
    <t>ко-во отчетов</t>
  </si>
  <si>
    <t>не проводились</t>
  </si>
  <si>
    <t>не проводилось</t>
  </si>
  <si>
    <t>не планировалось</t>
  </si>
  <si>
    <t>не предоставлялась</t>
  </si>
  <si>
    <t>приняты</t>
  </si>
  <si>
    <t>не предоставлялись</t>
  </si>
  <si>
    <t xml:space="preserve">Постановление Администрации муниципального образования "Сарапульский район" </t>
  </si>
  <si>
    <t>улучшение материально технической базы учреждений культуры</t>
  </si>
  <si>
    <t>июль</t>
  </si>
  <si>
    <t>не предоставлялось</t>
  </si>
  <si>
    <t>Софинансирование расходов в участии федеральных и республиканских целевых программах</t>
  </si>
  <si>
    <t>1 полугодие</t>
  </si>
  <si>
    <t xml:space="preserve">Приобретение автоклуба в рамках регионального проекта «Культурная среда» национального проекта «Культура» </t>
  </si>
  <si>
    <t>улучшение материально технической базы учреждений культуры, улучшение качества предоставляемых культурных услуг населению</t>
  </si>
  <si>
    <t>Общественные национальные центры базируются в учреждениях культуры, проводят заседания, концерты, репетиции, мероприятия</t>
  </si>
  <si>
    <t xml:space="preserve">6 месяцев </t>
  </si>
  <si>
    <t>апрель</t>
  </si>
  <si>
    <t>январь,май</t>
  </si>
  <si>
    <t>Заключено 2 эффективных контракта</t>
  </si>
  <si>
    <t>28.02.2020 года</t>
  </si>
  <si>
    <t>24.12.2020 года</t>
  </si>
  <si>
    <t>12 месяцев</t>
  </si>
  <si>
    <t>процентов</t>
  </si>
  <si>
    <t>Повышение уровня удовлетворенности граждан Сарапульского района качеством предоставления муниципальных услуг в сфере культуры</t>
  </si>
  <si>
    <t>Динамика значений соотношения средней месячной  заработной платы работников муниципальных учреждений культуры в Сарапульском районе и средней заработной платы в Удмуртской Республике</t>
  </si>
  <si>
    <t>Соотношение числа специалистов отрасли в возрасте до 35 лет, руководителей учреждений и резерва руководящих кадров в возрасте до 45 лет и общего числа специалистов отрасли (не менее)</t>
  </si>
  <si>
    <t>Соотношение числа специалистов отрасли, прошедших аттестацию, переподготовку и повышение квалификации, из общего числа специалистов  отрасли (не менее)</t>
  </si>
  <si>
    <t>Достижение значений всех  целевых показателей (индикаторов) муниципальной программы (в том числе ее подпрограмм)</t>
  </si>
  <si>
    <t>единиц</t>
  </si>
  <si>
    <t>Разнообразие видов декоративно-прикладного искусства и ремесел (не менее)</t>
  </si>
  <si>
    <t>Количество национальных коллективов самодеятельного народного творчества (не менее)</t>
  </si>
  <si>
    <t>Доля мероприятий, направленных на сохранение и развитие нематериального культурного наследия народов Сарапульского района, в общем количестве мероприятий, реализованных учреждениями культуры (не менее)</t>
  </si>
  <si>
    <t>человек</t>
  </si>
  <si>
    <t>Среднее число детей в возрасте до 14 лет - участников клубных формирований, в расчете на 1000 детей в возрасте до 14 лет</t>
  </si>
  <si>
    <t>Среднее число участников клубных формирований в расчете на 1000 человек населения</t>
  </si>
  <si>
    <t>Удельный вес населения, участвующего в платных культурно-досуговых мероприятиях, проводимых муниципальными учреждениями культуры</t>
  </si>
  <si>
    <t>Увеличение численности участников культурно-досуговых мероприятий по сравнению с предыдущим годом</t>
  </si>
  <si>
    <t>Единиц</t>
  </si>
  <si>
    <t>Увеличение доли библиографических записей в электронном каталоге библиотек Сарапульского района по сравнению с предыдущим годом (не менее 0,1%)</t>
  </si>
  <si>
    <t>Количество организованных и проведенных мероприятий с целью продвижения чтения, повышения информационной культуры, организации досуга и популяризации различных областей знаний (не менее 530)</t>
  </si>
  <si>
    <t>Процентов</t>
  </si>
  <si>
    <t>Доля библиотек, подключенных к сети «Интернет», в общем количестве публичных библиотек Сарапульского района</t>
  </si>
  <si>
    <t>Количество экземпляров новых поступлений в библиотечные фонды публичных библиотек Сарапульского района на 1000 человек населения</t>
  </si>
  <si>
    <t>Уровень фактической обеспеченности библиотеками от нормативной потребности</t>
  </si>
  <si>
    <t xml:space="preserve">Организация библиотечного обслуживания населения </t>
  </si>
  <si>
    <t>факт на конец отчетного периода</t>
  </si>
  <si>
    <t>план на конец отчетного (текущего) года</t>
  </si>
  <si>
    <t>факт на начало отчетного периода (за прошлый год)</t>
  </si>
  <si>
    <t>Обоснование отклонений значений целевого показателя (индикатора) на конец отчетного периода</t>
  </si>
  <si>
    <t>Темп роста к уровню прошлого года, %</t>
  </si>
  <si>
    <t>Относительное отклонение факта от плана, %</t>
  </si>
  <si>
    <t>Абсолютное отклонение факта от плана</t>
  </si>
  <si>
    <t>Значения целевого показателя (индикатора)</t>
  </si>
  <si>
    <t>Единица измерения</t>
  </si>
  <si>
    <t>Наименование целевого показателя (индикатора)</t>
  </si>
  <si>
    <t>Форма 5. Отчет о достигнутых  значениях целевых показателей (индикаторов) муниципальной программы (ГОДОВАЯ)</t>
  </si>
  <si>
    <t>Форма 7. Результаты оценки эффективности муниципальной программы (ГОДОВАЯ)</t>
  </si>
  <si>
    <t>Муниципальная программа, подпрограмма</t>
  </si>
  <si>
    <t>Координатор</t>
  </si>
  <si>
    <t>Ответственный исполнитель</t>
  </si>
  <si>
    <t>Эффективность реализации муниципальной программы (подпрограммы) Эмп</t>
  </si>
  <si>
    <t>Степень достижения плановых значений целевых показателей (индикаторов) СП</t>
  </si>
  <si>
    <t>Степень реализации мероприятий СМ</t>
  </si>
  <si>
    <t>Степень соответствия запланированному уровню расходов СР</t>
  </si>
  <si>
    <t>Эффективность использования средств бюджета муниципального образования «Сарапульский район» Эбс</t>
  </si>
  <si>
    <t>Эффектовность МП</t>
  </si>
  <si>
    <t xml:space="preserve">Развитие культуры </t>
  </si>
  <si>
    <t xml:space="preserve">Заместитель Главы администрации по социальным вопросам </t>
  </si>
  <si>
    <t>высокая</t>
  </si>
  <si>
    <t xml:space="preserve">                                                                                                                    </t>
  </si>
  <si>
    <t>МКУК "УКСиМП Сарапульского района"</t>
  </si>
  <si>
    <t xml:space="preserve">"О внесении изменений в муниципальную программу "Развитие культуры" </t>
  </si>
  <si>
    <t>"О внесении изменений в муниципальную программу "Развитие культуры"</t>
  </si>
  <si>
    <t>12месяцев</t>
  </si>
  <si>
    <t xml:space="preserve"> </t>
  </si>
  <si>
    <t xml:space="preserve">«Развитие культуры» </t>
  </si>
  <si>
    <t>МКУК "Управление культуры, спорта и молодежной политики Сарапульского района"</t>
  </si>
  <si>
    <t>Осуществление библиотечного обслуживания населения</t>
  </si>
  <si>
    <t> 1</t>
  </si>
  <si>
    <t xml:space="preserve"> МБУК "МЦБ Сарапульского района"</t>
  </si>
  <si>
    <t>Оказание муниципальными учреждениями муниципальных услуг (выполнения работ), финансового обеспечения деятельности муниципального учреждения.</t>
  </si>
  <si>
    <t>611 </t>
  </si>
  <si>
    <t>МБУК "МЦБ Сарапульского района"</t>
  </si>
  <si>
    <t>Подготовка муниципальных учреждений к отопительному сезону</t>
  </si>
  <si>
    <t>Управление МКУК "Управление культуры, спорта и молодежной политики Сарапульского района"</t>
  </si>
  <si>
    <t> 03 1 01 6019 0</t>
  </si>
  <si>
    <t>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t>
  </si>
  <si>
    <t>Расходы на создание модельных муниципальных библиотек в рамках реализации регионального проекта "Обеспечение качественно нового уровня развития инфраструктуры культуры" "Культурная среда"</t>
  </si>
  <si>
    <t>Предоставление мер социальной поддержки по оплате жилого помещения и коммунальных услуг работникам культуры</t>
  </si>
  <si>
    <t>01   04</t>
  </si>
  <si>
    <t>2 </t>
  </si>
  <si>
    <t>Уплата налога на имущество организаций.</t>
  </si>
  <si>
    <t>03 2 01 6062 0</t>
  </si>
  <si>
    <t>Расходы на подготовку муниципальных учреждений к отопительному сезону</t>
  </si>
  <si>
    <t xml:space="preserve"> Обеспечение развития и укрепления материально-технической базы домов культуры в населенных пунктах с числом жителей до 50 тыс.человек</t>
  </si>
  <si>
    <t>03 2 01L467 0</t>
  </si>
  <si>
    <t>08   08</t>
  </si>
  <si>
    <t>Софинансирование расходов в участии гранторвых конкурсах, проектах</t>
  </si>
  <si>
    <t>Реализация национальной политики, развитие местного народного творчества и традиционных ремесел</t>
  </si>
  <si>
    <t>Оказание муниципальными учреждениями муниципальных услуг, выполнение работ, финансовое обеспечение деятельности муниципальных учреждений</t>
  </si>
  <si>
    <t>Приобретение основных средств учреждениями культуры</t>
  </si>
  <si>
    <t>Центральный аппарат</t>
  </si>
  <si>
    <t>121, 129, 244</t>
  </si>
  <si>
    <t>Содержание прочих подразделений управления культуры</t>
  </si>
  <si>
    <t>Обеспечение деятельности прочих учреждений</t>
  </si>
  <si>
    <t>111,112, 119 121,122,242,244,851,852,853</t>
  </si>
  <si>
    <t>Выполнение работ муниципальным бюджетным учреждением «Центр комплексного обслуживания учреждений культуры Сарапульского района» по содержанию имущества учреждений культуры</t>
  </si>
  <si>
    <t>МБУК "ЦРиТ "Высокий берег"</t>
  </si>
  <si>
    <t>Осуществление библиотечного ослуживания населения</t>
  </si>
  <si>
    <t xml:space="preserve">Создание (реконструкция) и капитальный ремонт учреждений культурно-досугового типа в сельской местности </t>
  </si>
  <si>
    <t>Мероприятия по проведению капитального ремонта объектов государственной (мугниципальной) собственности, включенных в Перечень объекьтов капитального ремонта, финансируемых за счет средствбюджета Удмуртской Республики, утвержденный Правительством Удмурсткой Республики</t>
  </si>
  <si>
    <t>Обеспечение развития материально-технической базы домов культуры, расположенных в населенных пунктах с числом жителе до 50 тысяч человек</t>
  </si>
  <si>
    <t>Реализация молодежного инициативного бюджетирования</t>
  </si>
  <si>
    <t xml:space="preserve"> квартал</t>
  </si>
  <si>
    <t>Предоставление услуг организацаций культуры</t>
  </si>
  <si>
    <t>Организована работа и предоставлены услуги населению в полном объеме</t>
  </si>
  <si>
    <t>Мероприятия в области национальной политики, развитие местного народного творчества и традиционных ремесел</t>
  </si>
  <si>
    <t>проведение национальных праздников и фестивалей</t>
  </si>
  <si>
    <t>Содержание прочих подразделений Управления культуры</t>
  </si>
  <si>
    <t>Организация библиотечного обслуживания населения Сарапульского района  не менее54,4%</t>
  </si>
  <si>
    <t>Осуществление библиотечного, библиографического и информационного обслуживания населения МЦБ в соответствие с муниципальным заданием</t>
  </si>
  <si>
    <t>32 единицы</t>
  </si>
  <si>
    <t>Не менее 137 уч. ед. на 1 тыс. жителей</t>
  </si>
  <si>
    <t>Не менее 531 мероприятия в год. Ежегодные районные мероприятия</t>
  </si>
  <si>
    <t>18 клуба, по 1 клубу в каждой библиотеке</t>
  </si>
  <si>
    <t>Выставочных экспозиций не менее 350</t>
  </si>
  <si>
    <t>Проведение районного конкурса среди библиотек на звание "Лучшая библиотека года", поощрение лучших, распространение успешного опыта</t>
  </si>
  <si>
    <t>Обеспечение всех филиалов МЦБ доступом к информационно-телекоммуникационной сети "Интернет", приобретение необходимого оборудования и обучение сотрудников</t>
  </si>
  <si>
    <t>Обновление программного обеспечения и обучение сотрудников МЦБ работе с программным обеспечением</t>
  </si>
  <si>
    <t>Создание электронных информационных ресурсов: "История сёл и деревень", "История библиотек Сарапульского района", путеводитель "Церкви Сарапульского района</t>
  </si>
  <si>
    <t>Методическая помощь филиалам МЦБ по организации библиотечного обслуживания населения, внедрению новых форм и методов работы, не менее 14 выездов</t>
  </si>
  <si>
    <t>Публикации информации в печатных средствах массовой информации, передачи (сюжеты) на телевидении и радио</t>
  </si>
  <si>
    <t>Проведение мониторинга удовлетворённости населения качеством и доступностью библиотечных услуг на регулярной основе</t>
  </si>
  <si>
    <t>Проект реализован в 2020 году.</t>
  </si>
  <si>
    <t xml:space="preserve">Издание методического сборника </t>
  </si>
  <si>
    <t>не запланированы мероприятия</t>
  </si>
  <si>
    <t>Ежемесячно размещаются анонсы о предстоящих мероприятиях в районе: о предстоящем конкурсе соискателей Премии «Жемчужина Сарапульского района», о районном фестивале любительского народного творчества «Живи родник народного таланта», праздниках к государственным датам и праздникам народного календаря.</t>
  </si>
  <si>
    <t>не планировались</t>
  </si>
  <si>
    <t>24.02.2021года</t>
  </si>
  <si>
    <t>30.06.2021 года</t>
  </si>
  <si>
    <t xml:space="preserve">05.10.2021 года </t>
  </si>
  <si>
    <t>26.11.2021 года</t>
  </si>
  <si>
    <t>удовл.</t>
  </si>
  <si>
    <t xml:space="preserve"> Форма 3. Отчет о выполнении основных мероприятий подпрограммы «Развитие культуры»  за 2022 год</t>
  </si>
  <si>
    <t>Ежегодно планируется проведение не менее 3307 мероприятий</t>
  </si>
  <si>
    <t>Организация деятельности клубных формирований  в соответствии с муниципальным заданием, не менее 257</t>
  </si>
  <si>
    <t>Ежегодно планируется не менее  90 консультаций</t>
  </si>
  <si>
    <t>Ежегодно планируются не менее 40 выездов</t>
  </si>
  <si>
    <t> Сайт МБУК «ЦКС Сарапульского района», социальных сетях: в Контакте</t>
  </si>
  <si>
    <t>Работа со СМИ (информация для газеты «Красное Прикамье», "Вестник"</t>
  </si>
  <si>
    <t>В газете «Красное Прикамье», периодическом издании "Вестник Сарапульского района",  на сайте в сети Internet, Сарапул – радио, в социальных сетях размещена информация о достижениях учреждений культуры и творческих коллективов.</t>
  </si>
  <si>
    <t>ежемесячно размещают анонсы о предстоящих в районе мероприятиях: о предстоящем конкурсе сотскателей Премии "Жемчужина Сарапульского района", о районном фестивале любительского народного творчества "Живи Родник народного таланта", праздниках к госудасртвенным датам и праздникам народного календаря.</t>
  </si>
  <si>
    <t xml:space="preserve">Оказана практическая помощь творческим коллективам по подготовке  к районным конкурсам «Родной язык тебя я берегу», "Живи родник народного таланта", Подготовка творческих номерров нп одвтверждение звания народный и образцовый </t>
  </si>
  <si>
    <t>9 видов:  традиционное ткачество, традиционный народный костюм, керамика, валяние, художественная вышивка,  народная кукла, деревообработка, верховая набойка, лоскутное шитье.</t>
  </si>
  <si>
    <t>21 клубных формирования и 323 участника</t>
  </si>
  <si>
    <t>Республиканский колледж культуры г. Ижевска</t>
  </si>
  <si>
    <t xml:space="preserve">на сайте МБУК «ЦКС Сарапульского района http://cks-sarapul.udm.muzkult.ru; на сайте МБУК «МЦБ Сарапульского района» http://mcb-sarapul.udm.muzkult.ru, в группах социальной сети «В контакте» https://vk.com/mbuk_cks_sigaevo, https://vk.com/club126263562 и https://vk.com/club73360069; в группах социальной сети «Одноклассники» https://ok.ru/kultura.s, https://ok.ru/vysokybereg.
</t>
  </si>
  <si>
    <t>обращения не поступали</t>
  </si>
  <si>
    <t>Постановление Администрации муниципального образования "Муниципальный округ Сарапульский район Удмуртской Республики"</t>
  </si>
  <si>
    <t>28.02.2022 года</t>
  </si>
  <si>
    <t xml:space="preserve">Проведено 3348  мероприятия различной формы работы: концерты, концертные программы и иные массово-зрелищные мероприятия и акции. </t>
  </si>
  <si>
    <t xml:space="preserve">246  клубных формирований, 4232 участника </t>
  </si>
  <si>
    <t xml:space="preserve">Муниципальным заданием в год дано - 12 мероприятий. За 2023 года проведено 12 мероприятий, участников в них 376 человек.
1. Семинар-совещание руководителей КДУ по итогам работы за 2022 год и основные мероприятия плана работы на 2023 год. Проведен анализ работы КДУ по КДД и развитию народного творчества, намечены основные цели и задачи в работе КДУ, представлен план работы в рамках приоритетных направлений Совещание . 
2. Практикум «Генерация идей» по продвижению идей в проектной работе учреждений культуры.
3. Совещание руководителей КДУ по темам: Реализация программы «Пушкинская карта», фестиваль самодеятельного народного творчества «Живи родник народного таланта»
4. Семинар практикум «Традиционный удмуртский костюм» (с приглашением учителей удмуртского языка, участием руководителей КДУ, активистов Общественных центров удмуртской культуры). Руководитель семинара – практикума Косарева Ирина Алексеевна, кандидат исторических наук, доцент кафедры истории и искусств и художественного моделирования УДГУ г. Ижевск. 
5. Семинар – практикум для молодых специалистов учреждений культуры «Молодёжь. Проектная идея». Подведение итогов по районному конкурсу молодежных проектов «Атмосфера». 
6. Итоги работы учреждений культуры за 1 квартал 2023 года. Участие и проведение конкурсов по молодежным проектам, инициативном бюджетировании. Организация Районного национального праздника татарского народа «Сабантуй». Работа учреждений культуры по итогам 1 квартала 2023 года. Работа с несовершеннолетними в КДУ.
7. Совещание руководителей учреждений культуры. Организация Летней кампании в учреждении культуры (Акции «Охрана прав детства», «Семья», «Подросток - Лето»)
8. Семинар – практикум «Традиционный русский костюм». Традиции в народных праздниках. Анализ мероприятий по праздникам народного календаря. Особенности традиционного русского костюма, (регион, пошив, подбор ткани и т.п.). О реализации проектов по «Инициативное бюджетирование», «Атмосфера». Организация и проведение Фестиваля традиционной русской культуры «Высокий берег».
9. Семинар для руководителей и художественных руководителей «Организация работы с коллективами народного творчества. Представление новых Положений о деятельности КФ и коллективов со званием «народный (образцовый)». Подготовка к подтверждению звания в 2024 году – ансамбль «Горлинка» и хор «Раздолье».
10. Отчетная кампания за 9 месяцев; реализация плана к осенне - зимнему периоду; рассмотрение Положения о коллективах имеющих звание «народный» и «образцовый»; об организации и проведении районных мероприятиях на 4 кв.
11. Семинар – практикум «Проектная деятельность в учреждениях культуры Сарапульского района» (Реализация проектов на территории района учреждениями культуры (участие ЦКС, МЦБ, ДШИ; Волонтерства: перспективы; Работа учреждений культуры по программе «Пушкинская карта», Об общественном движении «Движение Первых» - планирование совместной работы, плюсы и минусы сотрудничества)
12. Семинар для специалистов учреждений культуры «Нематериальное этнокультурное достояние. НЭД в проекте: история деревни Сеп». модератор семинара Болдырева Вера Геоленовна (УдГУ). Совещание с руководителями КДУ (Задачи на 2024 год; Подготовка к Отчетной кампании за 2023 год, рассмотрение методических рекомендаций к отчетам)
</t>
  </si>
  <si>
    <t xml:space="preserve"> Выданы и разработаны методические рекомендации
 для размещения в социальных сетях:
- профилактическая работа по употреблению наркотиков, алкоголя;  
- финансовая грамотность
- профилактика клещевого энцефалита
- размещение информационного буклета Народный фронт «Все для Победы»
организация культурно – досуговой деятельности
- методические рекомендации по проведению Районного фестиваля – конкурса «Живи родник народного таланта»
</t>
  </si>
  <si>
    <t xml:space="preserve">Проведён анализ культурно - досуговой деятельности  и состояние развития любительского художественного творчества  в 23КДУ:
1. Фестивальные программы «Живи родник народного талантаы» - 22 КДУ
 Руководителям и организаторам даны рекомендации по дальнейшей работе с коллективами.
</t>
  </si>
  <si>
    <t xml:space="preserve">Проведено 126 консультаций для культурно- досуговых учрежденияй.  Проведено 82 устных консультаций и 44 выезд в культурно- досуговые учреждения,  по различным темам (устные и письменные консультации по планированию работы на 2023 год, формированию годового плана работы КДУ, заполнению журналов учета работы КФ, составлению ежемесячных, еженедельных планов работы специалистов, руководителей творческих коллективов, организация работы клубных формирований, формы работы, подбор репертуара, планирование и отчетность работы клубных формирований, сформированы рекомендации по выполнению  МЗ в КДУ; практическая помощь в разработке проектных конкурсных документов; о проведении профилактических мероприятий с несовершеннолетними детьми и семьями, оказавшимися в трудной жизненной ситуации, 22 выезда в кду на просмотр фестивальной программы  Районного фестиваля – конкурса самодеятельного художественного творчества «Живи родник народного таланта» </t>
  </si>
  <si>
    <t>просмотры мероприятий с последующим обсуждением и анализом деятельности специалистов по данному направлению; оказание практичексой помощи в работе с творческими коллективами; присутствие специалистов ООМД на показательных занятиях коллективов имеющих звание "народный", в кружках любительского художественного творчества, на занятиях в любительских объединениях и клубах по интересам (10). Просмотр фестивальной программы любительского народного творчества "Живи родник народного таланта" с последующим анализом проведения мероприятий (22).</t>
  </si>
  <si>
    <t>Присуждение премии Главы муниципального образования «Сарапульский район» «Жемчужина Сарапульского района» 1 творческому коллективу в год, в размере до 30 тысяч рублей. Подготовлены и представлены документы соискателей на Премию Главы МО «Сарапульский район» «Жемчужина  Сарапульского района» . Победитель стал образцовый коллектив "Сюрприз " РКЦ "Спектр"</t>
  </si>
  <si>
    <t>в 2023 году конкурс  отмечены среди СКЦ - СКЦ "Северный", СДК - Усть - Сарапульский СДК, среди СК - Костинский СК</t>
  </si>
  <si>
    <t>Ежемесячно публикуются статьи и фотографии о проведённых мероприятиях, об участии творческих коллективов в районных, республиканских, межрегиональных, всероссийских фестивалях и конкурсах. 
Размещены планы социально-значимых мероприятий посвящённых Дню Защитника Отечества, график культурных программ в рамках районного фестиваля любительского народного творчества «Живи родник народного таланта»,  8 марта, Масленица, 23 февраля, 9 мая, 1 июня, День России, День памяти и скорби, День молодежи, День героя Отечества.</t>
  </si>
  <si>
    <t>Проведен мониторинг состояния деятельности сельских учреждений культуры по оказанию культурных услуг населению в 2023 году, подготовлен цифровой отчет в разрезе КДУ, подготовлены отчеты по выполнения Муниципального задания за 2023 год по предоставляемым услугам учреждениями культуры</t>
  </si>
  <si>
    <t xml:space="preserve">текущий ремонт в здании  Шадринский сДК, </t>
  </si>
  <si>
    <t>не проводился</t>
  </si>
  <si>
    <t xml:space="preserve">В Шадринском СДК  проведен ремонт по замене котла, В Мазунинском СКЦ проведеноа замена отопительной системы учреждения, </t>
  </si>
  <si>
    <t>проект реализован в 2020 году.</t>
  </si>
  <si>
    <t>В Усть - Сарапульском СДК проведены работы по ремонту входной группы учреждения (проект "Культура малой родины")</t>
  </si>
  <si>
    <t>С участием Общественных национальных центров и по направлению «Традиционная культура» за 2023 год проведено 550 мероприятия,  участниками данных мероприятий стали 42 703 человека.</t>
  </si>
  <si>
    <t>Проведение фестивалей национальных культур : районный межнациональный фестиваль «Наследники традиций», Дни национальных культур.</t>
  </si>
  <si>
    <t>приобретен 2021</t>
  </si>
  <si>
    <t xml:space="preserve">Инициативное бюджетирование:
• 2021 год «Наша инициатива» (2), «Атмосфера» (3) – 5 заявок – 1 894 555 рублей.
• 2022 год «Наша инициатива» (3), «Атмосфера» (2)- 4 заявки – 2 077 112 рублей.
• 2023 год «Наша инициатива» (8), «Атмосфера» (2), «Без границ» (2) - 12 заявок – 6 165 509,92 рублей
Самообложение:
• 2023 - 2 проекта 260 000 рублей
</t>
  </si>
  <si>
    <t xml:space="preserve">С участием Общественных национальных центров и по направлению «Традиционная культура» за 2023 года проведено 550 мероприятий, участниками данных мероприятий стали 42 703 человека.
Традиционно череду народных праздников в учреждениях культуры с участием Общественных центров русской культуры открывают рождественские мероприятия, в ходе которых присутствующих знакомят с историей, традициями и обычаями праздника.  С колядками, песнями и шутками гостевали по дворам сел и деревень района. Подготовленные костюмы, реквизит и разученные песни помогли создать праздник принимающим хозяевам. Особенно встречали в деревнях Юриха, Дулесово, и селах Мостовое и Мазунино, одаривали и угощали колядовщиков. Активисты центров русской культуры особенно и стрепетом сохраняют эту традицию, передавая ее подрастающему поколению, детям.
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представили свои выступления. 
Завершил череду мероприятий в январе народный праздник «Праздник валенка», в деревне Дулесово при поддержке А. В. Уланова, участие принимали Центры национальных культур д. Дулесово, Центр русской культуры «Околица» д. Юрино, Центр русской культуры «Исток» с. Кигбаево, Центры села Нечкино, своими выступлениями Центры национальных культур вносили особый национальный акцент в программу праздника. 
Уже становится традицией проведение в первые дни февраля мероприятий в центрах национальных культур к Всемирному дню пельменя. В селах Сигаево и Шевырялово и деревнях Соколовка и Юрино прошли пельменные вечерки с интерактивными программами, приготовление пельменей, не обошлось и без шуток, песен и игр. Молодежь,  конечно, веселилась под гармонь на вечерке. Активисты Центра удмуртской культуры разгадали Пельменный квест, ответив на вопросы, связанные с пельменем, его происхождением, особенностями приготовления.
В рамках международного дня родного языка в Центре удмуртской культуры «Лысву», с. Шевырялово провели познавательную программу «Читаем сказку», познакомив участников с удмуртскими сказками, провели викторину, а так же прогулялись по книжной выставке. 
28 мая в Юринском сельском Доме культуры состоялся Первый районный фестиваль поэзии и песни имени Виталия Артемьевича Ложкина «Когда приходит вдохновенье…». В 2023 году Фестиваль проводился в честь 85-летия со дня рождения поэта, с целью популяризации авторских произведений, увековечиванию памяти замечательного самодеятельного поэта, педагога и директора Юринской школы, лауреата Международной премии «Филантроп», ветерана труда СССР, заслуженного работника культуры Удмуртской Республики, члена союза писателей Удмуртии и России, почётного гражданина Сарапульского района. Организаторами Фестиваля являются специалисты Централизованной клубной системы Сарапульского района. С приветственной речью выступили начальник Управления образования Роготнева Елена Борисовна, председатель Сарапульской районной общественной организации ветеранов Киселёва Ольга Владимировна и супруга поэта - Ложкина Галина Сергеевна, дочь Возякова Наталия Витальевна - главные инициаторы проведения Фестиваля. На мероприятии была организована выставка и презентация достижений поэта в его творческие годы, возложение цветов. Состоялся концерт, на котором было представлено 30 творческих номеров, из которых - 25 стихотворений и 5 песен, популяризирующих творческое наследие поэта. На праздничной сцене выступили 35 человек, это дети, молодёжь и взрослые из с. Сигаево, с. Северный, с. Уральский, с. Мостовое, с. Нечкино, с. Кигбаево, д. Дулесово, д. Юрино, с. Октябрьский, д. Выезд, с. Яромаска, г. Сарапул. Все участники получили памятные дипломы и подарки. Организаторы Фестиваля подчеркнули высокую значимость в проведении данного мероприятия и в последующие юбилейные даты со дня рождения поэта. Это способствует не только увековечиванию памяти поэта, но и обмену достижениями и содействие росту творческих способностей чтецов и исполнителей песен на стихи автора, развитие и укрепление творческих связей между исполнителями - чтецами, коллективами и самодеятельными композиторами для дальнейшего сотрудничества.
Важным и значимым событием июня стало проведение Районного национального татарского праздника «Сабантуй». При проведении и организации праздника приняли участие творческие коллективы и мастера ДПИ Общественных национальных центров Сарапульского района: Центр удмуртской культуры «Ялыке» (д. Соколовка), Центр русской культуры «Калина» (с. Сигаево), Центр татарской культуры «Дуслык» (д. Дулесово), активисты Выездинского СК, Центра славянской культуры «Исток» (с. Кигбаево), Центра русской культуры «Цветень» (д. Соколовка), Центра русской культуры «Селяночка» (д. Дулесово), Центр татарской культуры «Чишмэ» (с. Уральский). Активисты организовали интерактивные площадки с национальными играми и развлечениями, которые пользовались спросом у участников праздника. На празднике были проведены главные национальные соревнования и аттракционы: борьба «Корэш», лазание на столб, бег в мешках, бег с яйцом, соревнования по армспорту, перетягиванию палки. Самым главным батыром стал житель деревни Пастухово Каримов Тимур, который получил главный приз праздника и титул «Батыр «Сабантуя 2023». 
4 июня завершился первый день работы Всероссийской этнографической экспедиции. Команда специалистов побывала в д. Юрино Сарапульского района УР, где был зафиксирован русский праздник "Троица", его ключевые моменты: заплетание венков из березовых веток, обычай кумования, пускание венков по воде, приготовление ухи, угощение яичницей, исполнение песен и игр.
Также была проведена беседа с носителями традиций, жителями д. Юрино.
(Благодарим за помощь в организации Третьякову Ирину Вениаминовну, директора МБУК "ЦКС Сарапульского района", Теплякову Наталью Юрьевну, заведующую Юринским СДК. За теплый приём - жителей д. Юрино.)
Всероссийская этнографическая экспедиция проводится в рамках цикла фольклорных экспедиций по выявлению объектов нематериального этнокультурного достояния народов России.
Мероприятие направлено на сохранение этнокультурного достояния народов России, его многообразия, культурной самобытности этнических сообществ.
Цель проекта - консолидация научно-практических задач в области нематериального этнокультурного достояния народов России, выявление и поддержка носителей традиционной народной культуры.
В селе Нечкино Сарапульского района завершился XI Всероссийский фестиваль традиционной русской культуры "Высокий берег" с трансляцией этнографического материала, собранного в предыдущих этнографических экспедициях. Фестиваль - это завершающий этап проекта «Творческая лаборатория традиционной русской культуры "Всероссийский этнографический фольклорный собор "Высокий берег" Общественной организации «Общество русской культуры Удмуртской Республики», победителя конкурса Фонда президентских грантов. Праздник «Высокий берег» с интерактивными площадками, с реконструкцией крестьянского быта, с выставкой - ярмаркой изделий декоративно-прикладного искусства и ремесел, с проведением мастер-классов и мастер-показов собрал фольклорные коллективы России и Удмуртской Республики, мастеров декоративно - прикладного творчества, жителей сел и деревень – носителей нематериального культурного наследия, детей, подростков, молодежь, семьи, людей среднего и старшего возраста, научных сотрудников, туристов. XI-й Всероссийский фестиваль традиционной русской культуры «Высокий берег». Событийной темой стали «Пряничные картинки». Активное участие в программе фестиваля сегодня приняли специалисты Сарапульского музея-заповедника и волшебная хозяйка города на Каме – Золотая Сарапуль. Сотрудники старейшего в Удмуртии музейного комплекса организовали для гостей и участников фестиваля интерактивную программу «Пряничные истории». Специальный музейный шатер пользовался большим спросом на празднике русской культуры. Здесь в рамках экспресс-выставки можно было увидеть старинные пряничные доски, возраст которых насчитывает несколько столетий, приобщиться к истории и традициям русского чаепития и пряничного дела в Прикамье, поучаствовать в «пряничных» играх, а также сделать селфи с Золотой Сарапулью или в тематической фото-зоне. В этом году в рамках этнографических экспедиций участники фестиваля посетили Завьяловский район, село Гольяны, Киясовский район село Первомайский, Воткинский район село Перевозное, и Сарапульский район: деревня Девятово, село Шевырялово, село Яромаска, деревня Дулесово, деревня Юриха, село Северный, село Мазунино. В ходе экспедиции фольклористами фестиваля зафиксированы традиции, костюмные элементы, удмуртов и русских проживающих на вышеуказанных территориях. Активистами центров проделана огромная работа с информантами сел и деревень. Входе этнографических экспедиций в музеи, библиотеки и высшие учебные заведения, где происходил обмен информацией, было собрано 30 этнографических материалов. Это экспонаты традиционных русских женских костюмов, головные уборы, русские мужские рубахи, тканые пояса, пряничные доски.
Состоялась 12.10.23года интересная и полезная встреча с женщинами удмуртками в рамках республиканского на марафоне "Дор". Марафон проводит общественная организация "Удмурт нылкышно кенеш". Приняли участие в Марафоне более 50 активистов Общественных центров удмуртской культуры из сел и деревень нашего района: Сигаево, Девятово, Соколовки, Шевырялово, Нечкино, Дулесово, Тарасово. Встречу открыла Председатель Сарапульского районного отделения МОО ВА «Удмурт Кенеш» Нина Николаевна Бехметова. Руководитель организации "Удмурт нылкышно кенеш», Елена Васильевна Миннигараева говорила о значении обществе женщины – удмуртки, о роли женщин в истории Удмуртской Республики, на примере Ашальчи Оки. В программе встречи состоялись интересные рассказы - диалоги с удмуртской детской писательницы Лии Малых и полезная беседа с врачом терапевтом Еленой Субботиной. Елена Васильевна провела церемонию чествования женщин - удмурток, которые вносят вклад в сохранение и развитие удмуртской культуры на территории Сарапульского района: Юшкову Надежду Васильевну (с. Шевырялово), Юфереву Веру Анатольевну (д. Девятово), Шараеву Ильдарию Заитовну (С. Тарасово), Шадрину Ирину Валентиновну (д. Шадрино), Фархутдинову Лилию Фатыкзяновну (с. Нечкино), Зиятову Надежду Самирджановну (д. Соколовка), Жижину Галину Федоровну  и Астапову Нину Григорьевну (с. Сигаево).
31 октября прошёл в Сарапульском районе Детско-юношеский фестиваль "Русские узоры»  на базе Тарасовского СКЦ. Более 150 участников приняли участие из детских, подростковых коллективов, все коллективы являются активистами Общественных центров русской культуры Сарапульского района. Приветствовали  всех на этом прекрасном событии, посвященном культурному наследию директор Централизованной клубной системы. Гостеприимный зал Тарасовского СКЦ  собрал здесь, самых талантливых участников и любителей русской культуры. Все участники получили дипломы и сертификаты за участие в фестивале. 
Впервые на территории района прошел районный конкурс «Пичи чебераес но батыръес», в Центре дополнительного образования "Потенциал".  В ходе конкурса участники рассказали о себе в конкурсе "Мынам нимы", проявили интеллектуальные способности в конкурсе "Визь сынан" и порадовали своим творчеством. Победу одержали Язанова Ксения (Сигаевская СОШ), получив главный титул "Чеберай" и Тушев Савелий (Шевыряловская ООШ) титул "Батыръёс". Всего в конкурсе приняло 8 человек из НОШ с. Сигаево, НОШ с. Мостовое, Тарасовской ООШ, Шевыряловской ООШ и Сигаевской СОШ. Хотелось бы отметить достойную подготовку конкурсантов, и выразить слова благодарности педагогам, работающим в данном направлении. Все участники получили дипломы и памятные подарки.
Для проведения акции «Большой этнографический диктант» в районе сформированы 8 площадок  -  Тарасовская ООШ, Уральская, Нечкинская, Кигбаевская, Мостовинская, Сигаевская и Мазунинская СОШ, Сарапульский политехнический колледж.
Всего приняло участия – 286 человек
Средний балл составил -53 балла
Средний возраст – 18 лет
Самый старший участники – 61 год
Самый младший – 10 лет.
</t>
  </si>
  <si>
    <t>Информация о работе общественных национальных центров  размещается на официальном сайте МБУК "ЦКС Сарапульского района", социальных сетях  Министерства национальной политики УР, Общества русской культуры УР, Дома дружбы народов УР</t>
  </si>
  <si>
    <t xml:space="preserve">Организовано и проведены – выставки в рамках районных фестивалей:
- В созвездии ветеранских талантов и увлечений».
- Живи родник народного таланта, Таланты земли Сарапульской
- Ярмарка Самообеспечения 
</t>
  </si>
  <si>
    <t>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представили свои выступления. Важным и значимым событием июня стало проведение Районного национального татарского праздника «Сабантуй». При проведении и организации праздника приняли участие творческие коллективы и мастера ДПИ Общественных национальных центров Сарапульского района: Центр удмуртской культуры «Ялыке» (д. Соколовка), Центр русской культуры «Калина» (с. Сигаево), Центр татарской культуры «Дуслык» (д. Дулесово), активисты Выездинского СК, Центра славянской культуры «Исток» (с. Кигбаево), Центра русской культуры «Цветень» (д. Соколовка), Центра русской культуры «Селяночка» (д. Дулесово), Центр татарской культуры «Чишмэ» (с. Уральский). Активисты организовали интерактивные площадки с национальными играми и развлечениями, которые пользовались спросом у участников праздника. На празднике были проведены главные национальные соревнования и аттракционы: борьба «Корэш», лазание на столб, бег в мешках, бег с яйцом, соревнования по армспорту, перетягиванию палки. Самым главным батыром стал житель деревни Пастухово Каримов Тимур, который получил главный приз праздника и титул «Батыр «Сабантуя 2023». По традиции с 14 по 28 марта 2023 года в Сарапульском районе прошли Дни марийской культуры. В Тарасовском СКЦ прошли мероприятия для детей и активистов любительских клубов. Познавательная программа «Сказки и игры марийского народа» (21 чел.), мастер – класс «Оберег - подвеска» (17 человек). Турдыкулова Н. К. – солистка клуба марийской культуры приняла участие с творческим выступление в районном межнациональном фестивале «Наследники традиций». 
Дни русской культуры проходили с 16 мая по 6 июня 2022 года. Мероприятия проводились с участием Общественных центров русской культуры Сарапульского района. Всего проведено 28 мероприятий, различные по формам – познавательные, концертные, игровые, фольклорные программы и мастер – классы и выставки. Посетителей всего – 1305 человека из них детей – 854 человек. 
Познавательные конкурсные программы «Как слово наше отзовется…» (д. Юриха), квиз – игра «Славянский алфавит» (с. Нечкино), конкурсная игровая программа «Как Кирилл и Мефодий азбуку создавали» (д. Соколовка), «Аз,буки, веди»- исторический час (с. Мазунино),  с рассказами о традициях и значении праздника для славянских народов, о развитии письменности.  Программа с веселыми и занятными конкурсами: «Рисуночное письмо», «Добавь слово», «Объясни значение пословицы», «Найди ошибку», «Назови букву», «Четвертый лишний», «Составь слово», и народными играми «Ворон», «Чиж», «Баранья голова», шуточными шарадами.
В рамках Дней русской культуры прошли мероприятия празднование народного праздника Троица, для детей были проведены программы с народными русскими Троицкими играми, рассказаны традиции празднования народного праздника.
С участниками пришкольных лагерей и активистами центров прошли программы и акции к Дню рождения А. С. Пушкина. 
Центры татарской культуры района провели мероприятия в рамках Дней татарской культуры. Активисты познакомили участников с историей переезда татарского населения в район, познакомили с основными татарскими обращениями. Активистами центров проведены Детские татарские праздники «Сабантуй». Участники и активисты Центров татарской культуры приняли участие в Республиканском национальном празднике татарского народа «Сабантуй». В рамках Дней села в селе Уральском и деревне Дулесово проводили игровые программы с татарскими народными играми и развлечениями. Всего прошло 5 мероприятий , участниками стало 347 человек.
Дни удмуртской культуры завершили проведение национальных Дней в районе. Всего проведено 12 октября в Сарапульском районе прошли мероприятий, посетителей 522 человека. Прошли познавательные, игровые программы, где знакомили участников с удмуртской культурой, играми, костюмом, традициями. Проведены  мастер – классы по приготовлению перепеч, удмуртских оберегов. В рамках Дней прошел районный конкурс чтецов на удмуртском языке «Чупрес кыл», 40 участников. В ЭТНОлагере при Тарасовской школе активисты Общественного центра удмуртской культуры «Кам тулкымъёс», села Нечкино, провели интерактивную программу для детей, участников лагерной смены, с демонстрацией костюмных комплексов удмуртов проживающих в Сарапульском районе.
В селе Нечкино Сарапульского района завершился XI Всероссийский фестиваль традиционной русской культуры "Высокий берег" с трансляцией этнографического материала, собранного в предыдущих этнографических экспедициях. Фестиваль - это завершающий этап проекта «Творческая лаборатория традиционной русской культуры "Всероссийский этнографический фольклорный собор "Высокий берег" Общественной организации «Общество русской культуры Удмуртской Республики», победителя конкурса Фонда президентских грантов. Праздник «Высокий берег» с интерактивными площадками, с реконструкцией крестьянского быта, с выставкой - ярмаркой изделий декоративно-прикладного искусства и ремесел, с проведением мастер-классов и мастер-показов собрал фольклорные коллективы России и Удмуртской Республики, мастеров декоративно - прикладного творчества, жителей сел и деревень – носителей нематериального культурного наследия, детей, подростков, молодежь, семьи, людей среднего и старшего возраста, научных сотрудников, туристов. XI-й Всероссийский фестиваль традиционной русской культуры «Высокий берег». Событийной темой стали «Пряничные картинки». Активное участие в программе фестиваля сегодня приняли специалисты Сарапульского музея-заповедника и волшебная хозяйка города на Каме – Золотая Сарапуль. Сотрудники старейшего в Удмуртии музейного комплекса организовали для гостей и участников фестиваля интерактивную программу «Пряничные истории». Специальный музейный шатер пользовался большим спросом на празднике русской культуры. Здесь в рамках экспресс-выставки можно было увидеть старинные пряничные доски, возраст которых насчитывает несколько столетий, приобщиться к истории и традициям русского чаепития и пряничного дела в Прикамье, поучаствовать в «пряничных» играх, а также сделать селфи с Золотой Сарапулью или в тематической фото-зоне. В этом году в рамках этнографических экспедиций участники фестиваля посетили Завьяловский район, село Гольяны, Киясовский район село Первомайский, Воткинский район село Перевозное, и Сарапульский район: деревня Девятово, село Шевырялово, село Яромаска, деревня Дулесово, деревня Юриха, село Северный, село Мазунино. В ходе экспедиции фольклористами фестиваля зафиксированы традиции, костюмные элементы, удмуртов и русских проживающих на вышеуказанных территориях. Активистами центров проделана огромная работа с информантами сел и деревень. Входе этнографических экспедиций в музеи, библиотеки и высшие учебные заведения, где происходил обмен информацией, было собрано 30 этнографических материалов. Это экспонаты традиционных русских женских костюмов, головные уборы, русские мужские рубахи, тканые пояса, пряничные доски.</t>
  </si>
  <si>
    <t xml:space="preserve">За 12 месяцев организовано и проведено более 60 выставок.
- в январе состоялась районная выставка в рамках межнационального фестиваля среди 20 общественных национальных центров русской, удмуртской, татарской культуры «Наследники традиций». Мастера прикладного творчества представили различные изделия, организовали и провели мастер-классы по изготовлению сувениров различной техники и материала, все желающие собственноручно сделали изделия и взяли с собой на память. 
- в марте месяце в учреждениях культуры организовано и проведено 22 выставки под названием «Таланты земли Сарапульской» в рамках районного фестиваля-конкурса любительского художественного творчества «Живи родник народного таланта». В выставках приняли участие творческие коллективы ДПИ, ИЗО и фото, занимающиеся в сельских учреждениях культуры и мастера, художники и фотографы – любители. Проведены различные мастер-классы по прикладному и изобразительному творчеству;
- районная выставка в рамках республиканского фестиваля-конкурса «В созвездии ветеранских талантов и увлечений» районного отборочного этапа. В феврале на районной выставке приняли участие 37 мастеров по прикладному творчеству и художники-любители из с.Сигаево, с.Кигбаево; д.Усть-Сарапулка, с.Северный, д.Юрино, с.Мазунино, д.Непряха, д.Соколовка, с.Мостовое, с.Уральский, с.Октябрьский, с.Нечкино, с.Тарасово. На выставке мастера представили изделия по различным видам прикладного творчества: керамика, резьба по дереву, лоскутное шитье, вязание, текстильные изделия, бисероплетение, плетение на коклюшках, алмазная вышивка, сухое и мокрое валяние – сувенирная продукция, декупаж;
- выставка республиканского фестиваля-конкурса «В созвездии ветеранских талантов и увлечений» организована в рамках зонального этапа, на котором присутствовали участники из Камбарского, Киясовского, Каракулинского, Сарапульского районов и г.Сарапула, состоявшегося 28 марта от нашего района творческие работы представили 4 мастера по ДПИ и 2 художника с картинами. Республиканское жюри высоко оценили наших участников и вручили дипломы 1,2,3 степени;
- районная выставка мастеров «Мы творим, благодаря Победе» по итогам районного фестиваля «Живи родник народного таланта» в День празднования Дня Победы (5 мая);
- районная выставка-ярмарка «Самообеспечение - 2023» с участием творческих коллективов КДУ и активистов общественных национальных центров, организаций ветеранов и инвалидов (9 сентября). 
- выставка в рамках проведения районного фестиваля авторской патриотической песни «Единая Россия» в с.Мостовое организованы ярмарки, мастер-классы (15 сентября). 
В рамках проведения Дней сёл и деревень и в дни открытия нового творческого сезона учреждения культуры организовали и провели выставки и ярмарки самодеятельных мастеров по ДПИ и ремеслам, выставки фотографов и художников – любителей. 
</t>
  </si>
  <si>
    <t xml:space="preserve">В летний период проведены 2 плановые фольклорно-этнографическая экспедиции:
- «Гармонисты Сарапульского района» с целью выявления самобытных гармонистов. Два гармониста представили свое творчество, это Харин Евгений Леонидович, 1947 года рождения и Кочуров Александр Петрович, 1952 г.р. с.Нечкино. Собранный материал (наигрыши на гармони) включён в каталог ООМД; 
- 4 июня в день празднования русского праздника «Троица» в д.Юрино организовано и проведено мероприятие для этнографов и специалистов по нематериальному этнокультурному достоянию, в рамках Всероссийской этнографической экспедиции приехавших из Москвы, Санкт-Петербурга и г.Ижевска. Творческие коллективы Дома культуры представили обычаи и традиции празднования бытующей в деревне Троицы. Традиция «Завивание берёзки» («Кумление») деревни Юрино записан на видео. Материал занесён в каталог ООМД. 
В базе Отдела организационно-методической деятельности ведётся каталог фольклорного материала, в который включены песни, эпизоды обычаев, традиций, обрядов; народные игры; мелодии гармонистов.  Всего за период 2023 года собрано 6 единиц фольклорно-этнографического материала от 4 информантов (носителей). К сожалению, данный материал по значению классификации не является репрезентативным для его идентификации, не имеет этнографическую ценность и ценность традиционного исполнительского искусства. Собранный материал не отвечает критериям включения в Муниципальный и Региональный реестр объектов нематериального этнокультурного достояния.
5 сентября участники Общественного центра русской культуры «Калина» с.Сигаево приняли участие в Дне культуры в рамках проведения «Марафона Дружбы», приуроченного 15 – летию со дня образования Дома Дружбы народов УР. Участники представили коллекцию русского традиционного костюма «Сарапульская парочка». 
В рамках работы по вопросам выявления, сохранения, изучения, использования и популяризации объектов нематериального этнокультурного достояния в районе проведено 4 обучающих мероприятия: 2 районных семинара по традиционному удмуртскому и русскому костюму для руководителей фольклорных коллективов, национальных коллективов, активистов Общественных национальных центров, занимающихся в учреждениях культуры района; 1 районный обучающий Круглый стол «Центр удмуртской культуры - Центр сотрудничества семьи учреждений образования и культуры», в рамках проекта «Фонд президентских грантов – районный фестиваль удмуртской культуры «Кам тулкымъёс» в селе Нечкино; 1 районный семинар по теме «Работа учреждений культуры с населением сёл и деревень по нематериальному этнокультурному достоянию» (ведущий семинара В.Г.Болдырева).
</t>
  </si>
  <si>
    <t xml:space="preserve">                                                                                                                                                                                                                                                                                                                                                                                                                                                                                                                                                                                                                                                                                          </t>
  </si>
  <si>
    <t>В мае 2023 года проводилась встреча с представителями Республиканского колледжа кульутры и заведующими Кигбаевского СКЦ и РКЦ "Спектр", приглашение на работу</t>
  </si>
  <si>
    <t>В РКЦ "Спектр" приняты молодые специалисты 2 человека, наставники Пономарева Елена Александровна, Горбунова Валентина Петровна</t>
  </si>
  <si>
    <t>за 2023 год</t>
  </si>
  <si>
    <t>Организация библиотечного обслуживания населения в поселениях Сарапульского района ежегодно не менее 54,4%</t>
  </si>
  <si>
    <t> Организация библиотечного обслуживания населения в поселениях Сарапульского района,
57,4 %</t>
  </si>
  <si>
    <t>Осуществление библиотечного, библиографического и информационного обслуживания населения МБУК «МЦБ Сарапульского района» в соответствии с муниципальным заданием</t>
  </si>
  <si>
    <t> -Обслужено 13439
пользователей</t>
  </si>
  <si>
    <t>Осуществление библиотечного облуживания населения в населенных пунктах, где нет стационарных библиотек, организация передвижек и пунктов выдачи не менее 32 единиц</t>
  </si>
  <si>
    <t> -32 библиотечных пункта</t>
  </si>
  <si>
    <t>Комплектование библиотечных фондов ежегодное поступление не менее 137 учетных документов на 1 тыс. жителей</t>
  </si>
  <si>
    <t> -Поступило 3587 учетных документов на сумму 781964,19 рублей;
141 учетных документов на 1 тыс. жителей)</t>
  </si>
  <si>
    <t>929 мероприятий</t>
  </si>
  <si>
    <t>22 формирования по интересам</t>
  </si>
  <si>
    <t>352 выставочных экспозиций</t>
  </si>
  <si>
    <t>12 мероприятий</t>
  </si>
  <si>
    <t>Звание «Лучшая библиотека 2022 года» присвоено Районной библиотеке (Протокол Методического Совета от 17.01.2023 г.)</t>
  </si>
  <si>
    <t>6 ЦОД, 5 АРМ. Посетило ЦОД 621 человека, получено 1624   услуг. Услугами АРМ воспользовались 453 человек, выполнено 651 запроса</t>
  </si>
  <si>
    <t>Обновлено в марте 2023 года сотрудник обучен в сентябре 2023 на основе изменений в программе</t>
  </si>
  <si>
    <t>Продолжено наполнение электронных ресурсов:
«История библиотек», «История церквей», «История сел и деревень»</t>
  </si>
  <si>
    <t>Проведено: 2 семинара, 2 – профессиональных встреч, 18 выездов в сельские филиалы</t>
  </si>
  <si>
    <t>Публикации размещены</t>
  </si>
  <si>
    <t>Информирование проведено</t>
  </si>
  <si>
    <t>Проведён мониторинг удовлетворенности населения качеством и доступностью библиотечных услуг</t>
  </si>
  <si>
    <t>аттнстацию прошли 64 человека</t>
  </si>
  <si>
    <t>Снижение доли библиотечных  записей в электронном каталоге связано с отсутствием второго специалиста отдела комплектования фондов</t>
  </si>
  <si>
    <t>Начальник Управления культуры, спорта и молодежной политики                                       И.В. Третьякова</t>
  </si>
  <si>
    <t>Начальник Управления культуры, спорта и молодежной политики                                                 И.В. Третьякова</t>
  </si>
  <si>
    <t>Начальник Управления культуроы, спорта и молодежной политики                                                                           И.В. Третьякова</t>
  </si>
  <si>
    <t>Отчет об использовании бюджетных ассигнований бюджета муниципального образования "Сарапульский район" на реализацию муниципальной программы</t>
  </si>
  <si>
    <t xml:space="preserve"> на 01.01.2024 года</t>
  </si>
  <si>
    <t>Расходы бюджета муниципального образования, тыс. рублей</t>
  </si>
  <si>
    <t>кассовые расходы, %</t>
  </si>
  <si>
    <t>план на отчетный год</t>
  </si>
  <si>
    <t>план на отчетный период</t>
  </si>
  <si>
    <t>кассовое исполнение</t>
  </si>
  <si>
    <t>Администрация муниципального образования «Муниципальный округ Сарапульский район Удмуртской Республики»</t>
  </si>
  <si>
    <t>Управление культуры, спорта и молодежной политики Администрации муниципального образования «Муниципальный округ Сарапульский район Удмуртской Республики</t>
  </si>
  <si>
    <t>08  08</t>
  </si>
  <si>
    <t>Администрация муниципального образования "Муниципальный округ Сарапульский район"</t>
  </si>
  <si>
    <t>Управление культуры, спорта и молодежной политики муниципального образования "Муниципальный округ Сарапульский район</t>
  </si>
  <si>
    <t>Администрация муниципального образования "Муниципальный округ Сарапульский район Удмуртской Республики"</t>
  </si>
  <si>
    <t> 0310166770</t>
  </si>
  <si>
    <t>03 1 01 6030 0  03101S3501</t>
  </si>
  <si>
    <t>03 1 01 L5190        03 1 01 5519 F</t>
  </si>
  <si>
    <t xml:space="preserve">030101 L5190      0310103501  </t>
  </si>
  <si>
    <t>03 1 01 6121 0</t>
  </si>
  <si>
    <t>03 2 01 6677 0     03 2 01 6677 2   03 2 01 6372 0</t>
  </si>
  <si>
    <t>611    612</t>
  </si>
  <si>
    <t>03201 6677 0     032 01 6677 2   032 01 6372 0</t>
  </si>
  <si>
    <t>320160620  320160621</t>
  </si>
  <si>
    <t xml:space="preserve">03 2 01 S881 2   03 2 01 S881 4    03 2 01 S881 5    03 2 01 S881 6      03 2 01 S955 0  </t>
  </si>
  <si>
    <t>03 2 01 S881 2   03 2 01 S881 4    03 2 01 S881 5    03 2 01 S881 6      03 2 01 S881 8       03 2 01 S881 9     03 2 01 S881Б      03 2 01 S881И     032 01S881М     03 2 01 S881Н    03 2 01 S881П     03 2 01 S955 1</t>
  </si>
  <si>
    <t>03201S9554</t>
  </si>
  <si>
    <t>03201S3503</t>
  </si>
  <si>
    <t>03201S3504</t>
  </si>
  <si>
    <t>03201S8221</t>
  </si>
  <si>
    <t>03201S8223</t>
  </si>
  <si>
    <t xml:space="preserve">03201S8224 </t>
  </si>
  <si>
    <t>Реализация проектов инициативного бюджетирования в муниципальных образованиях в УР</t>
  </si>
  <si>
    <t>0320108812 0320108816 0320108818 0320108819 032010881Б 032010881И 032010881М 032010881П 0320109951 0320109554 0320108221 0320108223 0320108224</t>
  </si>
  <si>
    <t>Расходы за счет добровольных пожертвований физических лиц-населения(жителей) на реализацию проекта развития общественной инфраструктуры,основанного на местной инициативе</t>
  </si>
  <si>
    <t xml:space="preserve"> 0320160512    0320160514   0320160515   0320160516   0320160518     0320160519    032016051Б    032016051И     032016051М     032016051Н      032016051П 032016052Н </t>
  </si>
  <si>
    <t>Расходы за счет добровольных пожертвований юридических лиц(индивидкальных предприянимателей,крестьянских(фермерских)хозяйств на реализацию проекта развития общественной инфраструктуры,основанного на местной инициативе</t>
  </si>
  <si>
    <t xml:space="preserve"> 0320160520      0320160530   0320160522   0320160524    0320160525    0320160526    0320160528   0320160529     032016052А     032016052Б    03201 6052И   03 2 01 6052М   03201 6052Н </t>
  </si>
  <si>
    <t xml:space="preserve">03 2 01 6051 0   </t>
  </si>
  <si>
    <t>0320160830  0320160831</t>
  </si>
  <si>
    <t>Приобретение и модернизация непроизводственного оборудования и предметов длительного пользования для государственных и муниципальных учреждений,а также приобретение,строительство,реконструкция зданий,сооружений и нежилых помещений</t>
  </si>
  <si>
    <t>0320100820                                032016014</t>
  </si>
  <si>
    <t>0320103504    0320103503     0320162800 0320161210</t>
  </si>
  <si>
    <t>Расходы на организацию и проведение меропрятий посвященных 100 летию Сарапульского района</t>
  </si>
  <si>
    <t xml:space="preserve">03 2 03 6373 0 </t>
  </si>
  <si>
    <t>МКУК "Управление культуры, спорта и молодежной политики Сарапульского района", Администрация муниципального образования "Муниципальный округ Сарапульский район"</t>
  </si>
  <si>
    <t>632    636</t>
  </si>
  <si>
    <t>632          636</t>
  </si>
  <si>
    <t>03 4 02 6012 0      03 4 02 6062 0</t>
  </si>
  <si>
    <t>03 4 05 6677 0</t>
  </si>
  <si>
    <t>06</t>
  </si>
  <si>
    <t>Расходы на обеспечение деятельности автономных некоммерческих организаций в области ремесел и туризма</t>
  </si>
  <si>
    <t>Субсидии (гранты в форме субсидий), не подлежащие казначейскому сопровождению</t>
  </si>
  <si>
    <t xml:space="preserve">034066165 0 </t>
  </si>
  <si>
    <t>Отчет о расходах на реализацию муниципальной программы за счет всех источников финансирования</t>
  </si>
  <si>
    <t>на 01.01.2024 года</t>
  </si>
  <si>
    <t>отношение фактических расходов к оценке расходов, %</t>
  </si>
  <si>
    <t>Показатель применения меры</t>
  </si>
  <si>
    <t>оценка расходов согласно муниципальной программе</t>
  </si>
  <si>
    <t>фактические расходы на отчетную дату</t>
  </si>
  <si>
    <t>"Развитие культуры"</t>
  </si>
  <si>
    <t>бюджет Сарапульского района</t>
  </si>
  <si>
    <t xml:space="preserve">собственные средства </t>
  </si>
  <si>
    <t>иные межбюджетные трансферты из бюджета Удмуртской Республики</t>
  </si>
  <si>
    <t>средства бюджета Удмуртской Республики, планируемые к привлечению</t>
  </si>
  <si>
    <t>Органитзация библиотечного обслуживания населения</t>
  </si>
  <si>
    <t>собственные средства</t>
  </si>
  <si>
    <t>Создание условий для реализации иуниципальной программы</t>
  </si>
  <si>
    <t xml:space="preserve"> Начальник Управления культуры, спорта и молодежной политики                                     И.В. Третьякова</t>
  </si>
  <si>
    <t xml:space="preserve">202  год </t>
  </si>
  <si>
    <t>202 г.</t>
  </si>
  <si>
    <t xml:space="preserve"> 01.01.2024 год</t>
  </si>
  <si>
    <t>109,24</t>
  </si>
  <si>
    <t>110,7</t>
  </si>
  <si>
    <t>104</t>
  </si>
  <si>
    <t>10,5</t>
  </si>
  <si>
    <t>201</t>
  </si>
  <si>
    <t>162,5</t>
  </si>
  <si>
    <t> 0</t>
  </si>
  <si>
    <t> 100</t>
  </si>
  <si>
    <t>Содержание(эксплуатация) имущества, находящегося в государственной (муниципальной собственности</t>
  </si>
  <si>
    <t xml:space="preserve">проведено 4 раза </t>
  </si>
  <si>
    <t>33.6</t>
  </si>
  <si>
    <t>35.2</t>
  </si>
  <si>
    <t>35.6</t>
  </si>
  <si>
    <t>выплата премий</t>
  </si>
  <si>
    <t>13.10.2024 года</t>
  </si>
  <si>
    <t>В виду
модернизации
зрительного зала
Районного
Культурного центра
«Спектр»
уменьшилось число
проводимых
мероприятий,
мероприятия
проводились в
камерной форме до
40 человек.
Модернизация
зрительного зала
была начата в
середине августа
2023 года и
завершилась 21
декабря</t>
  </si>
  <si>
    <t>В виду модернизации зрительного зала Районного Культурного центра «Спектр» уменьшилось число проводимых платных мероприятий, мероприятия проводились в камерной форме до 40 человек. Модернизация зрительного зала была начата в середине августа 2023 года и завершилась 21 декабря.</t>
  </si>
  <si>
    <t>Возмещение коммунальных услуг  за 2023 год составила: 230787,34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</si>
</sst>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48" x14ac:knownFonts="1">
    <font>
      <sz val="11"/>
      <color theme="1"/>
      <name val="Calibri"/>
      <family val="2"/>
      <charset val="204"/>
      <scheme val="minor"/>
    </font>
    <font>
      <sz val="12"/>
      <color theme="1"/>
      <name val="Times New Roman"/>
      <family val="1"/>
      <charset val="204"/>
    </font>
    <font>
      <sz val="9"/>
      <color rgb="FF000000"/>
      <name val="Times New Roman"/>
      <family val="1"/>
      <charset val="204"/>
    </font>
    <font>
      <u/>
      <sz val="11"/>
      <color theme="10"/>
      <name val="Calibri"/>
      <family val="2"/>
      <charset val="204"/>
    </font>
    <font>
      <b/>
      <sz val="9"/>
      <color theme="1"/>
      <name val="Times New Roman"/>
      <family val="1"/>
      <charset val="204"/>
    </font>
    <font>
      <sz val="9"/>
      <color theme="1"/>
      <name val="Times New Roman"/>
      <family val="1"/>
      <charset val="204"/>
    </font>
    <font>
      <sz val="8.5"/>
      <color theme="1"/>
      <name val="Times New Roman"/>
      <family val="1"/>
      <charset val="204"/>
    </font>
    <font>
      <sz val="8.5"/>
      <color rgb="FF000000"/>
      <name val="Times New Roman"/>
      <family val="1"/>
      <charset val="204"/>
    </font>
    <font>
      <sz val="10"/>
      <color theme="1"/>
      <name val="Calibri"/>
      <family val="2"/>
      <charset val="204"/>
      <scheme val="minor"/>
    </font>
    <font>
      <sz val="8"/>
      <color theme="1"/>
      <name val="Times New Roman"/>
      <family val="1"/>
      <charset val="204"/>
    </font>
    <font>
      <sz val="7"/>
      <color theme="1"/>
      <name val="Times New Roman"/>
      <family val="1"/>
      <charset val="204"/>
    </font>
    <font>
      <b/>
      <sz val="8.5"/>
      <color theme="1"/>
      <name val="Times New Roman"/>
      <family val="1"/>
      <charset val="204"/>
    </font>
    <font>
      <sz val="11"/>
      <color theme="1"/>
      <name val="Calibri"/>
      <family val="2"/>
      <charset val="204"/>
      <scheme val="minor"/>
    </font>
    <font>
      <sz val="9"/>
      <name val="Times New Roman"/>
      <family val="1"/>
      <charset val="204"/>
    </font>
    <font>
      <b/>
      <sz val="9"/>
      <color rgb="FF000000"/>
      <name val="Times New Roman"/>
      <family val="1"/>
      <charset val="204"/>
    </font>
    <font>
      <sz val="11"/>
      <color theme="1"/>
      <name val="Times New Roman"/>
      <family val="1"/>
      <charset val="204"/>
    </font>
    <font>
      <b/>
      <sz val="10"/>
      <color theme="1"/>
      <name val="Calibri"/>
      <family val="2"/>
      <charset val="204"/>
      <scheme val="minor"/>
    </font>
    <font>
      <sz val="10"/>
      <color theme="1"/>
      <name val="Times New Roman"/>
      <family val="1"/>
      <charset val="204"/>
    </font>
    <font>
      <sz val="8"/>
      <color rgb="FF000000"/>
      <name val="Times New Roman"/>
      <family val="1"/>
      <charset val="204"/>
    </font>
    <font>
      <sz val="8.5"/>
      <name val="Times New Roman"/>
      <family val="1"/>
      <charset val="204"/>
    </font>
    <font>
      <u/>
      <sz val="8.5"/>
      <name val="Times New Roman"/>
      <family val="1"/>
      <charset val="204"/>
    </font>
    <font>
      <sz val="9"/>
      <color rgb="FF000000"/>
      <name val="Calibri"/>
      <family val="2"/>
      <charset val="204"/>
      <scheme val="minor"/>
    </font>
    <font>
      <sz val="10"/>
      <color rgb="FF000000"/>
      <name val="Times New Roman"/>
      <family val="1"/>
      <charset val="204"/>
    </font>
    <font>
      <sz val="14"/>
      <color rgb="FF000000"/>
      <name val="Times New Roman"/>
      <family val="1"/>
      <charset val="204"/>
    </font>
    <font>
      <sz val="8"/>
      <color theme="1"/>
      <name val="Calibri"/>
      <family val="2"/>
      <charset val="204"/>
      <scheme val="minor"/>
    </font>
    <font>
      <sz val="11"/>
      <name val="Times New Roman"/>
      <family val="1"/>
      <charset val="204"/>
    </font>
    <font>
      <b/>
      <sz val="8"/>
      <color theme="1"/>
      <name val="Times New Roman"/>
      <family val="1"/>
      <charset val="204"/>
    </font>
    <font>
      <b/>
      <sz val="8"/>
      <color rgb="FF000000"/>
      <name val="Times New Roman"/>
      <family val="1"/>
      <charset val="204"/>
    </font>
    <font>
      <sz val="7"/>
      <name val="Times New Roman"/>
      <family val="1"/>
      <charset val="204"/>
    </font>
    <font>
      <b/>
      <sz val="9"/>
      <name val="Times New Roman"/>
      <family val="1"/>
      <charset val="204"/>
    </font>
    <font>
      <b/>
      <sz val="10"/>
      <name val="Times New Roman"/>
      <family val="1"/>
      <charset val="204"/>
    </font>
    <font>
      <sz val="11"/>
      <color rgb="FF000000"/>
      <name val="Times New Roman"/>
      <family val="1"/>
      <charset val="204"/>
    </font>
    <font>
      <b/>
      <sz val="8"/>
      <name val="Times New Roman"/>
      <family val="1"/>
      <charset val="204"/>
    </font>
    <font>
      <sz val="11"/>
      <color rgb="FF006100"/>
      <name val="Calibri"/>
      <family val="2"/>
      <charset val="204"/>
      <scheme val="minor"/>
    </font>
    <font>
      <sz val="8.5"/>
      <color rgb="FFFF0000"/>
      <name val="Times New Roman"/>
      <family val="1"/>
      <charset val="204"/>
    </font>
    <font>
      <sz val="9"/>
      <color rgb="FFFF0000"/>
      <name val="Times New Roman"/>
      <family val="1"/>
      <charset val="204"/>
    </font>
    <font>
      <sz val="8"/>
      <color rgb="FFFF0000"/>
      <name val="Times New Roman"/>
      <family val="1"/>
      <charset val="204"/>
    </font>
    <font>
      <sz val="9"/>
      <color theme="1"/>
      <name val="Calibri"/>
      <family val="2"/>
      <charset val="204"/>
      <scheme val="minor"/>
    </font>
    <font>
      <b/>
      <sz val="8.5"/>
      <name val="Times New Roman"/>
      <family val="1"/>
      <charset val="204"/>
    </font>
    <font>
      <sz val="11"/>
      <name val="Calibri"/>
      <family val="2"/>
      <charset val="204"/>
    </font>
    <font>
      <b/>
      <sz val="10"/>
      <color theme="1"/>
      <name val="Times New Roman"/>
      <family val="1"/>
      <charset val="204"/>
    </font>
    <font>
      <sz val="10"/>
      <color indexed="8"/>
      <name val="Times New Roman"/>
      <family val="1"/>
      <charset val="204"/>
    </font>
    <font>
      <sz val="7"/>
      <name val="Calibri"/>
      <family val="2"/>
      <charset val="204"/>
    </font>
    <font>
      <sz val="8.5"/>
      <name val="Calibri"/>
      <family val="2"/>
      <charset val="204"/>
    </font>
    <font>
      <sz val="8.5"/>
      <name val="Calibri"/>
      <family val="2"/>
      <charset val="204"/>
      <scheme val="minor"/>
    </font>
    <font>
      <b/>
      <sz val="11"/>
      <color theme="1"/>
      <name val="Times New Roman"/>
      <family val="1"/>
      <charset val="204"/>
    </font>
    <font>
      <b/>
      <sz val="11"/>
      <name val="Times New Roman"/>
      <family val="1"/>
      <charset val="204"/>
    </font>
    <font>
      <sz val="13"/>
      <color theme="1"/>
      <name val="Times New Roman"/>
      <family val="1"/>
      <charset val="204"/>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39997558519241921"/>
        <bgColor indexed="64"/>
      </patternFill>
    </fill>
    <fill>
      <patternFill patternType="solid">
        <fgColor rgb="FFC6EFCE"/>
      </patternFill>
    </fill>
    <fill>
      <patternFill patternType="solid">
        <fgColor rgb="FF92D050"/>
        <bgColor indexed="64"/>
      </patternFill>
    </fill>
    <fill>
      <patternFill patternType="solid">
        <fgColor rgb="FFFFFF00"/>
        <bgColor indexed="64"/>
      </patternFill>
    </fill>
  </fills>
  <borders count="1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thin">
        <color indexed="64"/>
      </bottom>
      <diagonal/>
    </border>
    <border>
      <left/>
      <right style="medium">
        <color rgb="FF000000"/>
      </right>
      <top/>
      <bottom style="thin">
        <color indexed="64"/>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medium">
        <color rgb="FF000000"/>
      </right>
      <top style="thick">
        <color indexed="64"/>
      </top>
      <bottom/>
      <diagonal/>
    </border>
    <border>
      <left style="medium">
        <color rgb="FF000000"/>
      </left>
      <right style="medium">
        <color rgb="FF000000"/>
      </right>
      <top style="thick">
        <color indexed="64"/>
      </top>
      <bottom/>
      <diagonal/>
    </border>
    <border>
      <left style="medium">
        <color rgb="FF000000"/>
      </left>
      <right/>
      <top style="thick">
        <color indexed="64"/>
      </top>
      <bottom/>
      <diagonal/>
    </border>
    <border>
      <left/>
      <right style="medium">
        <color rgb="FF000000"/>
      </right>
      <top style="thick">
        <color indexed="64"/>
      </top>
      <bottom/>
      <diagonal/>
    </border>
    <border>
      <left style="medium">
        <color rgb="FF000000"/>
      </left>
      <right style="thick">
        <color indexed="64"/>
      </right>
      <top style="thick">
        <color indexed="64"/>
      </top>
      <bottom/>
      <diagonal/>
    </border>
    <border>
      <left style="medium">
        <color rgb="FF000000"/>
      </left>
      <right style="thick">
        <color indexed="64"/>
      </right>
      <top/>
      <bottom/>
      <diagonal/>
    </border>
    <border>
      <left style="medium">
        <color rgb="FF000000"/>
      </left>
      <right style="thick">
        <color indexed="64"/>
      </right>
      <top/>
      <bottom style="medium">
        <color rgb="FF000000"/>
      </bottom>
      <diagonal/>
    </border>
    <border>
      <left style="medium">
        <color rgb="FF000000"/>
      </left>
      <right style="thick">
        <color indexed="64"/>
      </right>
      <top style="medium">
        <color rgb="FF000000"/>
      </top>
      <bottom/>
      <diagonal/>
    </border>
    <border>
      <left/>
      <right style="thick">
        <color indexed="64"/>
      </right>
      <top/>
      <bottom style="medium">
        <color rgb="FF000000"/>
      </bottom>
      <diagonal/>
    </border>
    <border>
      <left/>
      <right style="thick">
        <color indexed="64"/>
      </right>
      <top style="medium">
        <color rgb="FF000000"/>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medium">
        <color rgb="FF000000"/>
      </left>
      <right style="medium">
        <color rgb="FF000000"/>
      </right>
      <top/>
      <bottom style="thick">
        <color indexed="64"/>
      </bottom>
      <diagonal/>
    </border>
    <border>
      <left style="thick">
        <color indexed="64"/>
      </left>
      <right style="thick">
        <color indexed="64"/>
      </right>
      <top/>
      <bottom/>
      <diagonal/>
    </border>
    <border>
      <left style="medium">
        <color rgb="FF000000"/>
      </left>
      <right style="medium">
        <color rgb="FF000000"/>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
      <left style="medium">
        <color rgb="FF000000"/>
      </left>
      <right style="medium">
        <color rgb="FF000000"/>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rgb="FF000000"/>
      </bottom>
      <diagonal/>
    </border>
    <border>
      <left style="medium">
        <color rgb="FF000000"/>
      </left>
      <right/>
      <top style="thin">
        <color indexed="64"/>
      </top>
      <bottom/>
      <diagonal/>
    </border>
    <border>
      <left/>
      <right/>
      <top style="thick">
        <color indexed="64"/>
      </top>
      <bottom/>
      <diagonal/>
    </border>
    <border>
      <left/>
      <right/>
      <top/>
      <bottom style="thin">
        <color indexed="64"/>
      </bottom>
      <diagonal/>
    </border>
    <border>
      <left style="medium">
        <color rgb="FF000000"/>
      </left>
      <right/>
      <top/>
      <bottom style="thin">
        <color indexed="64"/>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diagonal/>
    </border>
    <border>
      <left style="thin">
        <color indexed="64"/>
      </left>
      <right style="medium">
        <color rgb="FF000000"/>
      </right>
      <top/>
      <bottom/>
      <diagonal/>
    </border>
    <border>
      <left style="medium">
        <color rgb="FF000000"/>
      </left>
      <right style="thin">
        <color indexed="64"/>
      </right>
      <top/>
      <bottom/>
      <diagonal/>
    </border>
    <border>
      <left style="thin">
        <color indexed="64"/>
      </left>
      <right style="medium">
        <color rgb="FF000000"/>
      </right>
      <top/>
      <bottom style="thin">
        <color indexed="64"/>
      </bottom>
      <diagonal/>
    </border>
    <border>
      <left style="medium">
        <color rgb="FF000000"/>
      </left>
      <right style="thin">
        <color indexed="64"/>
      </right>
      <top/>
      <bottom style="thin">
        <color indexed="64"/>
      </bottom>
      <diagonal/>
    </border>
    <border>
      <left/>
      <right style="medium">
        <color rgb="FF000000"/>
      </right>
      <top style="thin">
        <color indexed="64"/>
      </top>
      <bottom/>
      <diagonal/>
    </border>
    <border>
      <left style="thin">
        <color indexed="64"/>
      </left>
      <right style="medium">
        <color rgb="FF000000"/>
      </right>
      <top/>
      <bottom style="medium">
        <color rgb="FF000000"/>
      </bottom>
      <diagonal/>
    </border>
    <border>
      <left/>
      <right style="medium">
        <color rgb="FF000000"/>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style="medium">
        <color rgb="FF000000"/>
      </right>
      <top/>
      <bottom/>
      <diagonal/>
    </border>
    <border>
      <left/>
      <right/>
      <top style="medium">
        <color theme="1"/>
      </top>
      <bottom/>
      <diagonal/>
    </border>
    <border>
      <left/>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ck">
        <color indexed="64"/>
      </left>
      <right style="medium">
        <color rgb="FF000000"/>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medium">
        <color rgb="FF000000"/>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medium">
        <color rgb="FF000000"/>
      </top>
      <bottom/>
      <diagonal/>
    </border>
  </borders>
  <cellStyleXfs count="3">
    <xf numFmtId="0" fontId="0" fillId="0" borderId="0"/>
    <xf numFmtId="0" fontId="3" fillId="0" borderId="0" applyNumberFormat="0" applyFill="0" applyBorder="0" applyAlignment="0" applyProtection="0">
      <alignment vertical="top"/>
      <protection locked="0"/>
    </xf>
    <xf numFmtId="0" fontId="33" fillId="5" borderId="0" applyNumberFormat="0" applyBorder="0" applyAlignment="0" applyProtection="0"/>
  </cellStyleXfs>
  <cellXfs count="695">
    <xf numFmtId="0" fontId="0" fillId="0" borderId="0" xfId="0"/>
    <xf numFmtId="0" fontId="3" fillId="0" borderId="0" xfId="1" applyAlignment="1" applyProtection="1">
      <alignment vertical="center"/>
    </xf>
    <xf numFmtId="0" fontId="1" fillId="0" borderId="0" xfId="0" applyFont="1" applyAlignment="1">
      <alignment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8" fillId="0" borderId="4" xfId="0" applyFont="1" applyBorder="1" applyAlignment="1">
      <alignment vertical="top"/>
    </xf>
    <xf numFmtId="0" fontId="5" fillId="0" borderId="4" xfId="0" applyFont="1" applyBorder="1" applyAlignment="1">
      <alignment horizontal="center" vertical="center"/>
    </xf>
    <xf numFmtId="0" fontId="5" fillId="0" borderId="4" xfId="0" applyFont="1" applyBorder="1" applyAlignment="1">
      <alignmen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5" fillId="0" borderId="5" xfId="0" applyFont="1" applyBorder="1" applyAlignment="1">
      <alignment horizontal="center" vertical="center"/>
    </xf>
    <xf numFmtId="0" fontId="6"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2" fillId="0" borderId="4"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15" fillId="0" borderId="0" xfId="0" applyFont="1"/>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7" xfId="0" applyFont="1" applyBorder="1" applyAlignment="1">
      <alignment vertical="center"/>
    </xf>
    <xf numFmtId="0" fontId="8" fillId="0" borderId="30" xfId="0" applyFont="1" applyBorder="1" applyAlignment="1">
      <alignment vertical="top"/>
    </xf>
    <xf numFmtId="0" fontId="8" fillId="0" borderId="33" xfId="0" applyFont="1" applyBorder="1" applyAlignment="1">
      <alignment vertical="top"/>
    </xf>
    <xf numFmtId="0" fontId="8" fillId="0" borderId="33" xfId="0" applyFont="1" applyBorder="1" applyAlignment="1">
      <alignment vertical="top" wrapText="1"/>
    </xf>
    <xf numFmtId="0" fontId="5" fillId="0" borderId="33" xfId="0" applyFont="1" applyBorder="1" applyAlignment="1">
      <alignment horizontal="center" vertical="center" wrapText="1"/>
    </xf>
    <xf numFmtId="0" fontId="5" fillId="0" borderId="9" xfId="0" applyFont="1" applyBorder="1" applyAlignment="1">
      <alignment vertical="center"/>
    </xf>
    <xf numFmtId="0" fontId="5" fillId="0" borderId="50" xfId="0" applyFont="1" applyBorder="1" applyAlignment="1">
      <alignment vertical="center" wrapText="1"/>
    </xf>
    <xf numFmtId="0" fontId="5" fillId="0" borderId="35" xfId="0" applyFont="1" applyBorder="1" applyAlignment="1">
      <alignment vertical="center"/>
    </xf>
    <xf numFmtId="0" fontId="0" fillId="0" borderId="35" xfId="0" applyBorder="1"/>
    <xf numFmtId="0" fontId="5" fillId="0" borderId="35" xfId="0" applyFont="1" applyBorder="1" applyAlignment="1">
      <alignment vertical="top" wrapText="1"/>
    </xf>
    <xf numFmtId="0" fontId="5" fillId="0" borderId="7" xfId="0" applyFont="1" applyFill="1" applyBorder="1" applyAlignment="1">
      <alignment vertical="center" wrapText="1"/>
    </xf>
    <xf numFmtId="0" fontId="0" fillId="0" borderId="0" xfId="0" applyBorder="1"/>
    <xf numFmtId="0" fontId="1" fillId="0" borderId="0" xfId="0" applyFont="1"/>
    <xf numFmtId="0" fontId="3" fillId="0" borderId="0" xfId="1" applyAlignment="1" applyProtection="1"/>
    <xf numFmtId="2" fontId="21" fillId="0" borderId="0" xfId="0" applyNumberFormat="1" applyFont="1" applyBorder="1" applyAlignment="1">
      <alignment horizontal="center"/>
    </xf>
    <xf numFmtId="0" fontId="2" fillId="0" borderId="0" xfId="0" applyFont="1" applyBorder="1"/>
    <xf numFmtId="49" fontId="2" fillId="0" borderId="0" xfId="0" applyNumberFormat="1" applyFont="1" applyBorder="1" applyAlignment="1">
      <alignment horizontal="center" wrapText="1"/>
    </xf>
    <xf numFmtId="49" fontId="2" fillId="0" borderId="0" xfId="0" applyNumberFormat="1"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wrapText="1"/>
    </xf>
    <xf numFmtId="0" fontId="0" fillId="0" borderId="0" xfId="0" applyBorder="1" applyAlignment="1"/>
    <xf numFmtId="49" fontId="2" fillId="0" borderId="0" xfId="0" applyNumberFormat="1" applyFont="1" applyBorder="1" applyAlignment="1">
      <alignment horizontal="right" wrapText="1"/>
    </xf>
    <xf numFmtId="49" fontId="0" fillId="0" borderId="0" xfId="0" applyNumberFormat="1" applyBorder="1" applyAlignment="1">
      <alignment horizontal="right" wrapText="1"/>
    </xf>
    <xf numFmtId="49" fontId="14" fillId="0" borderId="0" xfId="0" applyNumberFormat="1" applyFont="1" applyBorder="1" applyAlignment="1"/>
    <xf numFmtId="49" fontId="23" fillId="0" borderId="0" xfId="0" applyNumberFormat="1" applyFont="1" applyBorder="1" applyAlignment="1"/>
    <xf numFmtId="0" fontId="0" fillId="0" borderId="0" xfId="0" applyAlignment="1">
      <alignment wrapText="1"/>
    </xf>
    <xf numFmtId="0" fontId="15" fillId="0" borderId="53" xfId="0" applyFont="1" applyBorder="1" applyAlignment="1">
      <alignment horizontal="center" vertical="top" wrapText="1"/>
    </xf>
    <xf numFmtId="0" fontId="9" fillId="0" borderId="7" xfId="0" applyFont="1" applyBorder="1" applyAlignment="1">
      <alignment horizontal="center" vertical="center" wrapText="1"/>
    </xf>
    <xf numFmtId="0" fontId="24" fillId="0" borderId="0" xfId="0" applyFont="1"/>
    <xf numFmtId="0" fontId="17" fillId="0" borderId="0" xfId="0" applyFont="1"/>
    <xf numFmtId="0" fontId="22" fillId="0" borderId="0" xfId="0" applyFont="1" applyBorder="1" applyAlignment="1">
      <alignment horizontal="center" vertical="top"/>
    </xf>
    <xf numFmtId="0" fontId="22" fillId="0" borderId="0" xfId="0" applyFont="1" applyBorder="1" applyAlignment="1">
      <alignment wrapText="1"/>
    </xf>
    <xf numFmtId="14" fontId="22" fillId="0" borderId="0" xfId="0" applyNumberFormat="1" applyFont="1" applyBorder="1"/>
    <xf numFmtId="0" fontId="22" fillId="0" borderId="0" xfId="0" applyFont="1" applyBorder="1"/>
    <xf numFmtId="14" fontId="22" fillId="0" borderId="9" xfId="0" applyNumberFormat="1" applyFont="1" applyBorder="1"/>
    <xf numFmtId="0" fontId="15" fillId="0" borderId="0" xfId="0" applyFont="1" applyAlignment="1">
      <alignment vertical="top"/>
    </xf>
    <xf numFmtId="0" fontId="15" fillId="0" borderId="0" xfId="0" applyFont="1" applyAlignment="1">
      <alignmen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9"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5" fillId="0" borderId="4" xfId="0" applyFont="1" applyBorder="1" applyAlignment="1">
      <alignment horizontal="left" vertical="top"/>
    </xf>
    <xf numFmtId="0" fontId="2" fillId="0" borderId="4" xfId="0" applyFont="1" applyBorder="1" applyAlignment="1">
      <alignment horizontal="left" vertical="top" wrapText="1"/>
    </xf>
    <xf numFmtId="0" fontId="8" fillId="0" borderId="9" xfId="0" applyFont="1" applyBorder="1" applyAlignment="1">
      <alignment horizontal="left" vertical="top" wrapText="1"/>
    </xf>
    <xf numFmtId="0" fontId="7" fillId="0" borderId="4" xfId="0" applyFont="1" applyBorder="1" applyAlignment="1">
      <alignment horizontal="left" vertical="top" wrapText="1"/>
    </xf>
    <xf numFmtId="0" fontId="5" fillId="0" borderId="9" xfId="0" applyFont="1" applyBorder="1" applyAlignment="1">
      <alignment horizontal="left" vertical="top" wrapText="1"/>
    </xf>
    <xf numFmtId="0" fontId="2" fillId="0" borderId="60" xfId="0" applyFont="1" applyBorder="1" applyAlignment="1">
      <alignment horizontal="left" vertical="top"/>
    </xf>
    <xf numFmtId="0" fontId="2" fillId="0" borderId="5" xfId="0" applyFont="1" applyBorder="1" applyAlignment="1">
      <alignment horizontal="left" vertical="top"/>
    </xf>
    <xf numFmtId="0" fontId="20" fillId="0" borderId="4" xfId="1" applyFont="1" applyBorder="1" applyAlignment="1" applyProtection="1">
      <alignment horizontal="left" vertical="top" wrapText="1"/>
    </xf>
    <xf numFmtId="0" fontId="8" fillId="0" borderId="4" xfId="0" applyFont="1" applyBorder="1" applyAlignment="1">
      <alignment horizontal="left" vertical="top"/>
    </xf>
    <xf numFmtId="0" fontId="0" fillId="0" borderId="7" xfId="0"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13" xfId="0" applyFont="1" applyBorder="1" applyAlignment="1">
      <alignment horizontal="left" vertical="top" wrapText="1"/>
    </xf>
    <xf numFmtId="0" fontId="5" fillId="0" borderId="62" xfId="0" applyFont="1" applyBorder="1" applyAlignment="1">
      <alignment horizontal="left" vertical="top" wrapText="1"/>
    </xf>
    <xf numFmtId="0" fontId="15" fillId="0" borderId="0" xfId="0" applyFont="1" applyAlignment="1">
      <alignment horizontal="left" vertical="top"/>
    </xf>
    <xf numFmtId="0" fontId="0" fillId="0" borderId="4" xfId="0" applyBorder="1" applyAlignment="1">
      <alignment horizontal="left" vertical="top" wrapText="1"/>
    </xf>
    <xf numFmtId="0" fontId="5" fillId="0" borderId="31" xfId="0" applyFont="1" applyBorder="1" applyAlignment="1">
      <alignment horizontal="left" vertical="top" wrapText="1"/>
    </xf>
    <xf numFmtId="0" fontId="5" fillId="0" borderId="39" xfId="0" applyFont="1" applyBorder="1" applyAlignment="1">
      <alignment horizontal="left" vertical="top" wrapText="1"/>
    </xf>
    <xf numFmtId="0" fontId="5" fillId="0" borderId="5" xfId="0" applyFont="1" applyBorder="1" applyAlignment="1">
      <alignment horizontal="left" vertical="top"/>
    </xf>
    <xf numFmtId="0" fontId="6" fillId="0" borderId="7" xfId="0" applyFont="1" applyBorder="1" applyAlignment="1">
      <alignment horizontal="left" vertical="top"/>
    </xf>
    <xf numFmtId="0" fontId="16" fillId="0" borderId="44" xfId="0" applyFont="1" applyBorder="1" applyAlignment="1">
      <alignment horizontal="left" vertical="top"/>
    </xf>
    <xf numFmtId="0" fontId="8" fillId="0" borderId="31" xfId="0" applyFont="1" applyBorder="1" applyAlignment="1">
      <alignment horizontal="left" vertical="top" wrapText="1"/>
    </xf>
    <xf numFmtId="0" fontId="5" fillId="0" borderId="32" xfId="0" applyFont="1" applyBorder="1" applyAlignment="1">
      <alignment horizontal="left" vertical="top" wrapText="1"/>
    </xf>
    <xf numFmtId="0" fontId="14"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11" fillId="0" borderId="9" xfId="0" applyFont="1" applyBorder="1" applyAlignment="1">
      <alignment horizontal="left" vertical="top"/>
    </xf>
    <xf numFmtId="0" fontId="16" fillId="0" borderId="47" xfId="0" applyFont="1" applyBorder="1" applyAlignment="1">
      <alignment horizontal="left" vertical="top"/>
    </xf>
    <xf numFmtId="0" fontId="5" fillId="0" borderId="14" xfId="0" applyFont="1" applyBorder="1" applyAlignment="1">
      <alignment vertical="top" wrapText="1"/>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4" xfId="0" applyFont="1" applyBorder="1" applyAlignment="1">
      <alignment horizontal="left" vertical="top" wrapText="1"/>
    </xf>
    <xf numFmtId="0" fontId="22" fillId="0" borderId="63" xfId="0" applyFont="1" applyBorder="1" applyAlignment="1">
      <alignment horizontal="center" wrapText="1"/>
    </xf>
    <xf numFmtId="0" fontId="25" fillId="0" borderId="9" xfId="1" applyFont="1" applyBorder="1" applyAlignment="1" applyProtection="1"/>
    <xf numFmtId="0" fontId="5" fillId="0" borderId="10" xfId="0" applyFont="1" applyBorder="1" applyAlignment="1">
      <alignment horizontal="center" vertical="center"/>
    </xf>
    <xf numFmtId="0" fontId="5" fillId="0" borderId="10" xfId="0" applyFont="1" applyBorder="1" applyAlignment="1">
      <alignment horizontal="left" vertical="top" wrapText="1"/>
    </xf>
    <xf numFmtId="0" fontId="2" fillId="0" borderId="6" xfId="0" applyFont="1" applyBorder="1" applyAlignment="1">
      <alignment horizontal="left" vertical="top"/>
    </xf>
    <xf numFmtId="0" fontId="0" fillId="0" borderId="0" xfId="0" applyBorder="1" applyAlignment="1">
      <alignment horizontal="left" vertical="top" wrapText="1"/>
    </xf>
    <xf numFmtId="0" fontId="5" fillId="0" borderId="4" xfId="0" applyFont="1" applyBorder="1" applyAlignment="1">
      <alignment horizontal="center" vertical="top" wrapText="1"/>
    </xf>
    <xf numFmtId="0" fontId="0" fillId="0" borderId="9" xfId="0" applyBorder="1"/>
    <xf numFmtId="0" fontId="0" fillId="0" borderId="59" xfId="0" applyBorder="1"/>
    <xf numFmtId="0" fontId="11" fillId="0" borderId="64" xfId="0" applyFont="1" applyBorder="1" applyAlignment="1">
      <alignment vertical="center" wrapText="1"/>
    </xf>
    <xf numFmtId="0" fontId="15" fillId="0" borderId="9" xfId="0" applyFont="1" applyBorder="1" applyAlignment="1">
      <alignment horizontal="center" vertical="top" wrapText="1"/>
    </xf>
    <xf numFmtId="0" fontId="17" fillId="0" borderId="48" xfId="0" applyFont="1" applyBorder="1" applyAlignment="1">
      <alignment horizontal="left" vertical="center"/>
    </xf>
    <xf numFmtId="0" fontId="15" fillId="0" borderId="35" xfId="0" applyFont="1" applyBorder="1"/>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24" fillId="0" borderId="9" xfId="0" applyFont="1" applyBorder="1" applyAlignment="1">
      <alignment vertical="top"/>
    </xf>
    <xf numFmtId="0" fontId="17" fillId="0" borderId="9" xfId="0" applyFont="1" applyBorder="1" applyAlignment="1">
      <alignment horizontal="left" vertical="top" wrapText="1"/>
    </xf>
    <xf numFmtId="0" fontId="6" fillId="0" borderId="0" xfId="0" applyFont="1" applyBorder="1" applyAlignment="1">
      <alignment horizontal="left" vertical="top"/>
    </xf>
    <xf numFmtId="0" fontId="15" fillId="3" borderId="0" xfId="0" applyFont="1" applyFill="1" applyAlignment="1">
      <alignment vertical="top"/>
    </xf>
    <xf numFmtId="0" fontId="0" fillId="0" borderId="32" xfId="0" applyBorder="1" applyAlignment="1">
      <alignment horizontal="left" vertical="top" wrapText="1"/>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9" fillId="0" borderId="62" xfId="0" applyFont="1" applyBorder="1" applyAlignment="1">
      <alignment vertical="center"/>
    </xf>
    <xf numFmtId="0" fontId="9" fillId="0" borderId="77" xfId="0" applyFont="1" applyBorder="1" applyAlignment="1">
      <alignment vertical="center"/>
    </xf>
    <xf numFmtId="0" fontId="0" fillId="3" borderId="0" xfId="0" applyFill="1" applyAlignment="1">
      <alignment horizontal="right"/>
    </xf>
    <xf numFmtId="0" fontId="6" fillId="0" borderId="5" xfId="0" applyFont="1" applyBorder="1" applyAlignment="1">
      <alignment horizontal="center" vertical="center"/>
    </xf>
    <xf numFmtId="0" fontId="8" fillId="0" borderId="4" xfId="0" applyFont="1" applyBorder="1" applyAlignment="1">
      <alignment horizontal="center" vertical="center"/>
    </xf>
    <xf numFmtId="0" fontId="8" fillId="0" borderId="14" xfId="0" applyNumberFormat="1" applyFont="1" applyBorder="1" applyAlignment="1">
      <alignment vertical="top" wrapText="1"/>
    </xf>
    <xf numFmtId="2" fontId="2" fillId="0" borderId="14" xfId="0" applyNumberFormat="1" applyFont="1" applyBorder="1" applyAlignment="1">
      <alignment vertical="center" wrapText="1"/>
    </xf>
    <xf numFmtId="0" fontId="2" fillId="0" borderId="14" xfId="0" applyNumberFormat="1" applyFont="1" applyBorder="1" applyAlignment="1">
      <alignment vertical="center" wrapText="1"/>
    </xf>
    <xf numFmtId="0" fontId="13" fillId="0" borderId="14" xfId="0" applyNumberFormat="1" applyFont="1" applyBorder="1" applyAlignment="1">
      <alignment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wrapText="1"/>
    </xf>
    <xf numFmtId="0" fontId="5" fillId="0" borderId="53" xfId="0" applyFont="1" applyBorder="1" applyAlignment="1">
      <alignment horizontal="center" vertical="center" wrapText="1"/>
    </xf>
    <xf numFmtId="0" fontId="8" fillId="0" borderId="14" xfId="0" applyFont="1" applyBorder="1" applyAlignment="1">
      <alignment vertical="top" wrapText="1"/>
    </xf>
    <xf numFmtId="0" fontId="9"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53" xfId="0" applyFont="1" applyBorder="1" applyAlignment="1">
      <alignment horizontal="center" vertical="center" wrapText="1"/>
    </xf>
    <xf numFmtId="2" fontId="5" fillId="0" borderId="14" xfId="0" applyNumberFormat="1" applyFont="1" applyBorder="1" applyAlignment="1">
      <alignment vertical="center" wrapText="1"/>
    </xf>
    <xf numFmtId="0" fontId="5"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53" xfId="0" applyFont="1" applyBorder="1" applyAlignment="1">
      <alignment vertical="center" wrapText="1"/>
    </xf>
    <xf numFmtId="49" fontId="13" fillId="0" borderId="14"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5" fillId="0" borderId="14"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3" xfId="0" applyFont="1" applyBorder="1" applyAlignment="1">
      <alignment horizontal="center" vertical="center" wrapText="1"/>
    </xf>
    <xf numFmtId="165" fontId="18" fillId="0" borderId="54" xfId="0" applyNumberFormat="1" applyFont="1" applyBorder="1" applyAlignment="1">
      <alignment horizontal="center" vertical="center"/>
    </xf>
    <xf numFmtId="0" fontId="9" fillId="0" borderId="54" xfId="0" applyFont="1" applyBorder="1" applyAlignment="1">
      <alignment horizontal="center" vertical="center"/>
    </xf>
    <xf numFmtId="0" fontId="18" fillId="0" borderId="54" xfId="0" applyFont="1" applyBorder="1" applyAlignment="1">
      <alignment horizontal="center" vertical="center"/>
    </xf>
    <xf numFmtId="0" fontId="18" fillId="0" borderId="21" xfId="0" applyFont="1" applyBorder="1" applyAlignment="1">
      <alignment horizontal="center" vertical="center"/>
    </xf>
    <xf numFmtId="0" fontId="6" fillId="0" borderId="14" xfId="0" applyFont="1" applyBorder="1" applyAlignment="1">
      <alignment horizontal="center" vertical="center" wrapText="1"/>
    </xf>
    <xf numFmtId="0" fontId="10" fillId="0" borderId="14" xfId="0" applyFont="1" applyBorder="1" applyAlignment="1">
      <alignment vertical="center" wrapText="1"/>
    </xf>
    <xf numFmtId="0" fontId="9" fillId="0" borderId="14" xfId="0" applyFont="1" applyBorder="1" applyAlignment="1">
      <alignment vertical="center" wrapText="1"/>
    </xf>
    <xf numFmtId="0" fontId="26" fillId="0" borderId="14" xfId="0" applyFont="1" applyBorder="1" applyAlignment="1">
      <alignment vertical="center" wrapText="1"/>
    </xf>
    <xf numFmtId="0" fontId="26" fillId="0" borderId="53" xfId="0" applyFont="1" applyBorder="1" applyAlignment="1">
      <alignment vertical="center" wrapText="1"/>
    </xf>
    <xf numFmtId="2" fontId="9" fillId="0" borderId="54" xfId="0" applyNumberFormat="1" applyFont="1" applyBorder="1" applyAlignment="1">
      <alignment horizontal="center" vertical="center"/>
    </xf>
    <xf numFmtId="0" fontId="6" fillId="0" borderId="14" xfId="0" applyFont="1" applyBorder="1" applyAlignment="1">
      <alignment vertical="center" wrapText="1"/>
    </xf>
    <xf numFmtId="0" fontId="9" fillId="0" borderId="21" xfId="0" applyFont="1" applyBorder="1" applyAlignment="1">
      <alignment horizontal="center" vertical="center"/>
    </xf>
    <xf numFmtId="0" fontId="9" fillId="0" borderId="79" xfId="0" applyFont="1" applyBorder="1" applyAlignment="1">
      <alignment horizontal="center" vertical="center" wrapText="1"/>
    </xf>
    <xf numFmtId="2" fontId="0" fillId="0" borderId="0" xfId="0" applyNumberFormat="1" applyFill="1" applyBorder="1"/>
    <xf numFmtId="2" fontId="0" fillId="0" borderId="0" xfId="0" applyNumberFormat="1"/>
    <xf numFmtId="0" fontId="27" fillId="0" borderId="54" xfId="0" applyFont="1" applyBorder="1" applyAlignment="1">
      <alignment horizontal="center" vertical="center"/>
    </xf>
    <xf numFmtId="0" fontId="27" fillId="0" borderId="21" xfId="0" applyFont="1" applyBorder="1" applyAlignment="1">
      <alignment horizontal="center" vertical="center"/>
    </xf>
    <xf numFmtId="49" fontId="19" fillId="0" borderId="9" xfId="0" applyNumberFormat="1" applyFont="1" applyFill="1" applyBorder="1" applyAlignment="1">
      <alignment horizontal="center" vertical="center"/>
    </xf>
    <xf numFmtId="0" fontId="29" fillId="0" borderId="0" xfId="0" applyFont="1" applyFill="1" applyAlignment="1">
      <alignment horizontal="center"/>
    </xf>
    <xf numFmtId="0" fontId="13" fillId="0" borderId="0" xfId="0" applyFont="1" applyFill="1"/>
    <xf numFmtId="0" fontId="6" fillId="0" borderId="9" xfId="0" applyFont="1" applyBorder="1" applyAlignment="1">
      <alignment vertical="center" wrapText="1"/>
    </xf>
    <xf numFmtId="0" fontId="6" fillId="0" borderId="9" xfId="0" applyFont="1" applyFill="1" applyBorder="1" applyAlignment="1">
      <alignment vertical="center" wrapText="1"/>
    </xf>
    <xf numFmtId="49" fontId="6" fillId="0" borderId="9" xfId="0" applyNumberFormat="1" applyFont="1" applyBorder="1" applyAlignment="1">
      <alignment horizontal="left" vertical="center"/>
    </xf>
    <xf numFmtId="49" fontId="6" fillId="0" borderId="9" xfId="0" applyNumberFormat="1" applyFont="1" applyBorder="1"/>
    <xf numFmtId="0" fontId="6" fillId="0" borderId="9" xfId="0" applyFont="1" applyBorder="1"/>
    <xf numFmtId="0" fontId="6" fillId="0" borderId="0" xfId="0" applyFont="1"/>
    <xf numFmtId="0" fontId="5" fillId="0" borderId="61" xfId="0" applyFont="1" applyBorder="1" applyAlignment="1">
      <alignment horizontal="left" vertical="top" wrapText="1"/>
    </xf>
    <xf numFmtId="0" fontId="0" fillId="0" borderId="78" xfId="0" applyBorder="1" applyAlignment="1">
      <alignment horizontal="left" vertical="top" wrapText="1"/>
    </xf>
    <xf numFmtId="0" fontId="5" fillId="0" borderId="91" xfId="0" applyFont="1" applyBorder="1" applyAlignment="1">
      <alignment horizontal="left" vertical="top" wrapText="1"/>
    </xf>
    <xf numFmtId="0" fontId="5" fillId="0" borderId="92" xfId="0" applyFont="1" applyBorder="1" applyAlignment="1">
      <alignment horizontal="left" vertical="top" wrapText="1"/>
    </xf>
    <xf numFmtId="0" fontId="5" fillId="0" borderId="93" xfId="0" applyFont="1" applyBorder="1" applyAlignment="1">
      <alignment horizontal="left" vertical="top" wrapText="1"/>
    </xf>
    <xf numFmtId="0" fontId="5" fillId="0" borderId="94" xfId="0" applyFont="1" applyBorder="1" applyAlignment="1">
      <alignment horizontal="left" vertical="top" wrapText="1"/>
    </xf>
    <xf numFmtId="0" fontId="5" fillId="0" borderId="95" xfId="0" applyFont="1" applyBorder="1" applyAlignment="1">
      <alignment horizontal="left" vertical="top" wrapText="1"/>
    </xf>
    <xf numFmtId="0" fontId="5" fillId="0" borderId="96" xfId="0" applyFont="1" applyBorder="1" applyAlignment="1">
      <alignment horizontal="left" vertical="top" wrapText="1"/>
    </xf>
    <xf numFmtId="0" fontId="5" fillId="0" borderId="10" xfId="0" applyFont="1" applyBorder="1" applyAlignment="1">
      <alignment horizontal="center" vertical="center" wrapText="1"/>
    </xf>
    <xf numFmtId="0" fontId="9" fillId="0" borderId="84" xfId="0" applyFont="1" applyBorder="1" applyAlignment="1">
      <alignment horizontal="center" vertical="center" wrapText="1"/>
    </xf>
    <xf numFmtId="0" fontId="0" fillId="0" borderId="0" xfId="0" applyFill="1"/>
    <xf numFmtId="0" fontId="15" fillId="4" borderId="0" xfId="0" applyFont="1" applyFill="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164" fontId="18" fillId="0" borderId="54" xfId="0" applyNumberFormat="1" applyFont="1" applyBorder="1" applyAlignment="1">
      <alignment horizontal="center" vertical="center"/>
    </xf>
    <xf numFmtId="0" fontId="8" fillId="0" borderId="15" xfId="0" applyFont="1" applyBorder="1" applyAlignment="1">
      <alignment horizontal="left" vertical="top"/>
    </xf>
    <xf numFmtId="0" fontId="5" fillId="0" borderId="5" xfId="0" applyFont="1" applyBorder="1" applyAlignment="1">
      <alignment horizontal="center" vertical="center"/>
    </xf>
    <xf numFmtId="0" fontId="5" fillId="0" borderId="4" xfId="0" applyFont="1" applyBorder="1" applyAlignment="1">
      <alignment vertical="center"/>
    </xf>
    <xf numFmtId="0" fontId="6" fillId="0" borderId="6"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wrapText="1"/>
    </xf>
    <xf numFmtId="0" fontId="5" fillId="0" borderId="34" xfId="0" applyFont="1" applyBorder="1" applyAlignment="1">
      <alignment horizontal="left" vertical="top" wrapText="1"/>
    </xf>
    <xf numFmtId="0" fontId="5" fillId="0" borderId="15" xfId="0" applyFont="1" applyBorder="1" applyAlignment="1">
      <alignment horizontal="left" vertical="top" wrapText="1"/>
    </xf>
    <xf numFmtId="0" fontId="6" fillId="0" borderId="5" xfId="0" applyFont="1" applyBorder="1" applyAlignment="1">
      <alignment horizontal="center" vertical="center"/>
    </xf>
    <xf numFmtId="0" fontId="5" fillId="0" borderId="4" xfId="0" applyFont="1" applyBorder="1" applyAlignment="1">
      <alignment horizontal="left" vertical="top"/>
    </xf>
    <xf numFmtId="0" fontId="11" fillId="0" borderId="4" xfId="0" applyFont="1" applyBorder="1" applyAlignment="1">
      <alignment vertical="center" wrapText="1"/>
    </xf>
    <xf numFmtId="0" fontId="6" fillId="0" borderId="0" xfId="0" applyFont="1" applyBorder="1" applyAlignment="1">
      <alignment horizontal="left" vertical="top" wrapText="1"/>
    </xf>
    <xf numFmtId="0" fontId="17" fillId="0" borderId="15" xfId="0" applyFont="1" applyBorder="1" applyAlignment="1">
      <alignment horizontal="left" vertical="top" wrapText="1"/>
    </xf>
    <xf numFmtId="0" fontId="5" fillId="0" borderId="9" xfId="0" applyFont="1" applyBorder="1" applyAlignment="1">
      <alignment vertical="top" wrapText="1"/>
    </xf>
    <xf numFmtId="0" fontId="5" fillId="0" borderId="7" xfId="0" applyFont="1" applyBorder="1" applyAlignment="1">
      <alignment horizontal="left" vertical="top"/>
    </xf>
    <xf numFmtId="0" fontId="6" fillId="0" borderId="9" xfId="0" applyFont="1" applyBorder="1" applyAlignment="1">
      <alignment horizontal="left" vertical="top"/>
    </xf>
    <xf numFmtId="0" fontId="8" fillId="0" borderId="9" xfId="0" applyFont="1" applyBorder="1" applyAlignment="1">
      <alignment horizontal="left" vertical="top"/>
    </xf>
    <xf numFmtId="0" fontId="5" fillId="0" borderId="9" xfId="0" applyFont="1" applyBorder="1" applyAlignment="1">
      <alignment horizontal="left" vertical="top"/>
    </xf>
    <xf numFmtId="0" fontId="6" fillId="0" borderId="15" xfId="0" applyFont="1" applyBorder="1" applyAlignment="1">
      <alignment horizontal="left" vertical="top"/>
    </xf>
    <xf numFmtId="0" fontId="5" fillId="0" borderId="15" xfId="0" applyFont="1" applyBorder="1" applyAlignment="1">
      <alignment horizontal="left" vertical="top"/>
    </xf>
    <xf numFmtId="0" fontId="4" fillId="0" borderId="98" xfId="0" applyFont="1" applyBorder="1" applyAlignment="1">
      <alignment horizontal="left" vertical="top" wrapText="1"/>
    </xf>
    <xf numFmtId="0" fontId="5" fillId="0" borderId="98" xfId="0" applyFont="1" applyBorder="1" applyAlignment="1">
      <alignment horizontal="left" vertical="top" wrapText="1"/>
    </xf>
    <xf numFmtId="0" fontId="8" fillId="0" borderId="98" xfId="0" applyFont="1" applyBorder="1" applyAlignment="1">
      <alignment horizontal="left" vertical="top" wrapText="1"/>
    </xf>
    <xf numFmtId="0" fontId="5" fillId="0" borderId="99" xfId="0" applyFont="1" applyBorder="1" applyAlignment="1">
      <alignment horizontal="left" vertical="top"/>
    </xf>
    <xf numFmtId="0" fontId="5" fillId="0" borderId="100" xfId="0" applyFont="1" applyBorder="1" applyAlignment="1">
      <alignment horizontal="left" vertical="top" wrapText="1"/>
    </xf>
    <xf numFmtId="0" fontId="0" fillId="0" borderId="9" xfId="0" applyFont="1" applyBorder="1" applyAlignment="1">
      <alignment horizontal="left" vertical="top"/>
    </xf>
    <xf numFmtId="0" fontId="5" fillId="0" borderId="101" xfId="0" applyFont="1" applyBorder="1" applyAlignment="1">
      <alignment horizontal="left" vertical="top" wrapText="1"/>
    </xf>
    <xf numFmtId="0" fontId="5" fillId="0" borderId="34" xfId="0" applyFont="1" applyBorder="1" applyAlignment="1">
      <alignment horizontal="left" vertical="top"/>
    </xf>
    <xf numFmtId="0" fontId="16" fillId="0" borderId="98" xfId="0" applyFont="1" applyBorder="1" applyAlignment="1">
      <alignment horizontal="left" vertical="top"/>
    </xf>
    <xf numFmtId="0" fontId="5" fillId="0" borderId="99" xfId="0" applyFont="1" applyBorder="1" applyAlignment="1">
      <alignment horizontal="left" vertical="top" wrapText="1"/>
    </xf>
    <xf numFmtId="0" fontId="11" fillId="0" borderId="21" xfId="0" applyFont="1" applyBorder="1" applyAlignment="1">
      <alignment horizontal="left" vertical="top"/>
    </xf>
    <xf numFmtId="0" fontId="16" fillId="0" borderId="101" xfId="0" applyFont="1" applyBorder="1" applyAlignment="1">
      <alignment horizontal="left" vertical="top"/>
    </xf>
    <xf numFmtId="0" fontId="2" fillId="0" borderId="29" xfId="0" applyFont="1" applyBorder="1" applyAlignment="1">
      <alignment horizontal="left" vertical="top" wrapText="1"/>
    </xf>
    <xf numFmtId="0" fontId="16" fillId="0" borderId="9" xfId="0" applyFont="1" applyBorder="1" applyAlignment="1">
      <alignment horizontal="left" vertical="top"/>
    </xf>
    <xf numFmtId="0" fontId="5" fillId="0" borderId="59" xfId="0" applyFont="1" applyBorder="1" applyAlignment="1">
      <alignment horizontal="left" vertical="top" wrapText="1"/>
    </xf>
    <xf numFmtId="0" fontId="6" fillId="0" borderId="97" xfId="0" applyFont="1" applyBorder="1" applyAlignment="1">
      <alignment horizontal="left" vertical="top"/>
    </xf>
    <xf numFmtId="0" fontId="6" fillId="0" borderId="29" xfId="0" applyFont="1" applyBorder="1" applyAlignment="1">
      <alignment horizontal="left" vertical="top"/>
    </xf>
    <xf numFmtId="0" fontId="9" fillId="0" borderId="102" xfId="0" applyFont="1" applyBorder="1" applyAlignment="1">
      <alignment vertical="center"/>
    </xf>
    <xf numFmtId="0" fontId="6" fillId="0" borderId="14" xfId="0" applyFont="1" applyBorder="1" applyAlignment="1">
      <alignment vertical="top" wrapText="1"/>
    </xf>
    <xf numFmtId="0" fontId="9" fillId="0" borderId="9" xfId="0" applyFont="1" applyBorder="1" applyAlignment="1">
      <alignment vertical="top" wrapText="1"/>
    </xf>
    <xf numFmtId="0" fontId="9" fillId="0" borderId="9" xfId="0" applyFont="1" applyBorder="1" applyAlignment="1">
      <alignment horizontal="center" vertical="top" wrapText="1"/>
    </xf>
    <xf numFmtId="0" fontId="5" fillId="0" borderId="0"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29" xfId="0" applyFont="1" applyBorder="1" applyAlignment="1">
      <alignment horizontal="left" vertical="top" wrapText="1"/>
    </xf>
    <xf numFmtId="0" fontId="5" fillId="0" borderId="4" xfId="0" applyFont="1" applyBorder="1" applyAlignment="1">
      <alignment horizontal="left" vertical="top"/>
    </xf>
    <xf numFmtId="0" fontId="2" fillId="0" borderId="9" xfId="0" applyFont="1" applyBorder="1" applyAlignment="1">
      <alignment horizontal="left" vertical="top"/>
    </xf>
    <xf numFmtId="0" fontId="8" fillId="0" borderId="7" xfId="0" applyFont="1" applyBorder="1" applyAlignment="1">
      <alignment horizontal="left" vertical="top"/>
    </xf>
    <xf numFmtId="0" fontId="5" fillId="0" borderId="85" xfId="0" applyFont="1" applyBorder="1" applyAlignment="1">
      <alignment horizontal="left" vertical="top" wrapText="1"/>
    </xf>
    <xf numFmtId="0" fontId="5" fillId="0" borderId="86" xfId="0" applyFont="1" applyBorder="1" applyAlignment="1">
      <alignment horizontal="left" vertical="top" wrapText="1"/>
    </xf>
    <xf numFmtId="0" fontId="5" fillId="0" borderId="87" xfId="0" applyFont="1" applyBorder="1" applyAlignment="1">
      <alignment horizontal="left" vertical="top" wrapText="1"/>
    </xf>
    <xf numFmtId="0" fontId="5" fillId="0" borderId="7" xfId="0" applyFont="1" applyBorder="1" applyAlignment="1">
      <alignment horizontal="left" vertical="top" wrapText="1"/>
    </xf>
    <xf numFmtId="0" fontId="5" fillId="0" borderId="75" xfId="0" applyFont="1" applyBorder="1" applyAlignment="1">
      <alignment horizontal="left" vertical="top" wrapText="1"/>
    </xf>
    <xf numFmtId="0" fontId="16" fillId="0" borderId="43" xfId="0" applyFont="1" applyBorder="1" applyAlignment="1">
      <alignment horizontal="left" vertical="top"/>
    </xf>
    <xf numFmtId="0" fontId="5" fillId="0" borderId="4" xfId="0" applyFont="1" applyBorder="1" applyAlignment="1">
      <alignment horizontal="left" vertical="top" wrapText="1"/>
    </xf>
    <xf numFmtId="0" fontId="2" fillId="0" borderId="9" xfId="0" applyFont="1" applyBorder="1" applyAlignment="1">
      <alignment horizontal="left" vertical="top" wrapText="1"/>
    </xf>
    <xf numFmtId="0" fontId="5" fillId="0" borderId="8"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horizontal="left" vertical="top" wrapText="1"/>
    </xf>
    <xf numFmtId="10" fontId="6" fillId="0" borderId="10" xfId="0" applyNumberFormat="1" applyFont="1" applyBorder="1" applyAlignment="1">
      <alignment horizontal="left" vertical="top" wrapText="1"/>
    </xf>
    <xf numFmtId="0" fontId="22" fillId="0" borderId="9" xfId="0" applyFont="1" applyBorder="1" applyAlignment="1">
      <alignment horizontal="center" vertical="top"/>
    </xf>
    <xf numFmtId="0" fontId="22" fillId="0" borderId="9" xfId="0" applyFont="1" applyBorder="1" applyAlignment="1">
      <alignment wrapText="1"/>
    </xf>
    <xf numFmtId="0" fontId="22" fillId="0" borderId="9" xfId="0" applyFont="1" applyBorder="1"/>
    <xf numFmtId="0" fontId="22" fillId="0" borderId="25" xfId="0" applyFont="1" applyBorder="1" applyAlignment="1">
      <alignment horizontal="center" wrapText="1"/>
    </xf>
    <xf numFmtId="14" fontId="22" fillId="0" borderId="9" xfId="0" applyNumberFormat="1" applyFont="1" applyBorder="1" applyAlignment="1">
      <alignment horizontal="center"/>
    </xf>
    <xf numFmtId="0" fontId="22" fillId="0" borderId="9" xfId="0" applyFont="1" applyBorder="1" applyAlignment="1">
      <alignment horizontal="center"/>
    </xf>
    <xf numFmtId="0" fontId="22" fillId="0" borderId="9" xfId="0" applyFont="1" applyBorder="1" applyAlignment="1">
      <alignment horizontal="center" wrapText="1"/>
    </xf>
    <xf numFmtId="0" fontId="22" fillId="0" borderId="9" xfId="0" applyNumberFormat="1" applyFont="1" applyBorder="1" applyAlignment="1">
      <alignment horizont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10" fontId="34" fillId="0" borderId="9" xfId="0" applyNumberFormat="1" applyFont="1" applyBorder="1" applyAlignment="1">
      <alignment horizontal="left" vertical="top" wrapText="1"/>
    </xf>
    <xf numFmtId="0" fontId="35" fillId="0" borderId="8" xfId="0" applyFont="1" applyBorder="1" applyAlignment="1">
      <alignment vertical="top" wrapText="1"/>
    </xf>
    <xf numFmtId="0" fontId="36" fillId="0" borderId="21" xfId="0" applyFont="1" applyBorder="1" applyAlignment="1">
      <alignment horizontal="center" vertical="center"/>
    </xf>
    <xf numFmtId="0" fontId="11" fillId="6" borderId="5" xfId="0" applyFont="1" applyFill="1" applyBorder="1" applyAlignment="1">
      <alignment horizontal="center" vertical="center"/>
    </xf>
    <xf numFmtId="0" fontId="11" fillId="6" borderId="4" xfId="0" applyFont="1" applyFill="1" applyBorder="1" applyAlignment="1">
      <alignment horizontal="center" vertical="center"/>
    </xf>
    <xf numFmtId="0" fontId="8" fillId="6" borderId="4" xfId="0" applyFont="1" applyFill="1" applyBorder="1" applyAlignment="1">
      <alignment vertical="top"/>
    </xf>
    <xf numFmtId="0" fontId="11" fillId="6" borderId="4" xfId="0" applyFont="1" applyFill="1" applyBorder="1" applyAlignment="1">
      <alignment horizontal="left" vertical="top" wrapText="1"/>
    </xf>
    <xf numFmtId="0" fontId="8" fillId="6" borderId="4" xfId="0" applyFont="1" applyFill="1" applyBorder="1" applyAlignment="1">
      <alignment horizontal="left" vertical="top" wrapText="1"/>
    </xf>
    <xf numFmtId="0" fontId="5" fillId="6" borderId="10" xfId="0" applyFont="1" applyFill="1" applyBorder="1" applyAlignment="1">
      <alignment horizontal="left" vertical="top" wrapText="1"/>
    </xf>
    <xf numFmtId="0" fontId="4" fillId="6" borderId="53" xfId="0" applyFont="1" applyFill="1" applyBorder="1" applyAlignment="1">
      <alignment horizontal="left" vertical="top" wrapText="1"/>
    </xf>
    <xf numFmtId="0" fontId="5" fillId="6" borderId="4" xfId="0" applyFont="1" applyFill="1" applyBorder="1" applyAlignment="1">
      <alignment horizontal="left" vertical="top"/>
    </xf>
    <xf numFmtId="0" fontId="0" fillId="6" borderId="0" xfId="0" applyFill="1"/>
    <xf numFmtId="0" fontId="5" fillId="0" borderId="30" xfId="0" applyFont="1" applyBorder="1" applyAlignment="1">
      <alignment horizontal="left" vertical="top" wrapText="1"/>
    </xf>
    <xf numFmtId="0" fontId="5" fillId="0" borderId="58" xfId="0" applyFont="1" applyBorder="1" applyAlignment="1">
      <alignment horizontal="justify" vertical="top" wrapText="1"/>
    </xf>
    <xf numFmtId="0" fontId="4" fillId="0" borderId="4" xfId="0" applyFont="1" applyBorder="1" applyAlignment="1">
      <alignment vertical="center" wrapText="1"/>
    </xf>
    <xf numFmtId="0" fontId="5" fillId="0" borderId="35" xfId="0" applyFont="1" applyFill="1" applyBorder="1" applyAlignment="1">
      <alignment vertical="center" wrapText="1"/>
    </xf>
    <xf numFmtId="0" fontId="5" fillId="0" borderId="4" xfId="0" applyFont="1" applyFill="1" applyBorder="1" applyAlignment="1">
      <alignment vertical="center" wrapText="1"/>
    </xf>
    <xf numFmtId="0" fontId="17" fillId="0" borderId="9" xfId="0" applyFont="1" applyBorder="1" applyAlignment="1">
      <alignment horizontal="center" wrapText="1"/>
    </xf>
    <xf numFmtId="0" fontId="5" fillId="0" borderId="4" xfId="0" applyFont="1" applyBorder="1" applyAlignment="1">
      <alignment horizontal="left" vertical="top" wrapText="1"/>
    </xf>
    <xf numFmtId="2" fontId="34" fillId="0" borderId="9" xfId="0" applyNumberFormat="1" applyFont="1" applyBorder="1" applyAlignment="1">
      <alignment horizontal="center" vertical="center"/>
    </xf>
    <xf numFmtId="164" fontId="34" fillId="0" borderId="9" xfId="0" applyNumberFormat="1" applyFont="1" applyBorder="1" applyAlignment="1">
      <alignment horizontal="center" vertical="center"/>
    </xf>
    <xf numFmtId="0" fontId="34" fillId="0" borderId="9" xfId="0" applyFont="1" applyBorder="1" applyAlignment="1">
      <alignment horizontal="center" vertical="center"/>
    </xf>
    <xf numFmtId="0" fontId="29" fillId="3" borderId="0" xfId="0" applyFont="1" applyFill="1" applyAlignment="1">
      <alignment horizontal="center" vertical="top" wrapText="1"/>
    </xf>
    <xf numFmtId="0" fontId="29" fillId="3" borderId="67" xfId="0" applyFont="1" applyFill="1" applyBorder="1" applyAlignment="1">
      <alignment horizontal="center" vertical="top"/>
    </xf>
    <xf numFmtId="49" fontId="13" fillId="3" borderId="9" xfId="0" applyNumberFormat="1" applyFont="1" applyFill="1" applyBorder="1" applyAlignment="1">
      <alignment horizontal="center" wrapText="1"/>
    </xf>
    <xf numFmtId="0" fontId="13" fillId="3" borderId="9" xfId="0" applyFont="1" applyFill="1" applyBorder="1" applyAlignment="1">
      <alignment horizontal="center" wrapText="1"/>
    </xf>
    <xf numFmtId="0" fontId="13" fillId="0" borderId="34" xfId="0" applyFont="1" applyBorder="1" applyAlignment="1">
      <alignment horizontal="center" vertical="center" wrapText="1"/>
    </xf>
    <xf numFmtId="0" fontId="29" fillId="3" borderId="9" xfId="0" applyFont="1" applyFill="1" applyBorder="1" applyAlignment="1">
      <alignment vertical="top" wrapText="1"/>
    </xf>
    <xf numFmtId="49" fontId="29" fillId="3" borderId="9" xfId="0" applyNumberFormat="1" applyFont="1" applyFill="1" applyBorder="1" applyAlignment="1">
      <alignment horizontal="center" vertical="top"/>
    </xf>
    <xf numFmtId="0" fontId="29" fillId="3" borderId="9" xfId="0" applyFont="1" applyFill="1" applyBorder="1" applyAlignment="1">
      <alignment horizontal="center" vertical="top"/>
    </xf>
    <xf numFmtId="166" fontId="29" fillId="3" borderId="9" xfId="0" applyNumberFormat="1" applyFont="1" applyFill="1" applyBorder="1" applyAlignment="1">
      <alignment vertical="top"/>
    </xf>
    <xf numFmtId="2" fontId="13" fillId="3" borderId="9" xfId="0" applyNumberFormat="1" applyFont="1" applyFill="1" applyBorder="1" applyAlignment="1">
      <alignment vertical="top"/>
    </xf>
    <xf numFmtId="0" fontId="32" fillId="3" borderId="9" xfId="0" applyFont="1" applyFill="1" applyBorder="1" applyAlignment="1">
      <alignment vertical="center" wrapText="1"/>
    </xf>
    <xf numFmtId="0" fontId="38" fillId="3" borderId="9" xfId="0" applyFont="1" applyFill="1" applyBorder="1" applyAlignment="1">
      <alignment vertical="center" wrapText="1"/>
    </xf>
    <xf numFmtId="0" fontId="29" fillId="3" borderId="34" xfId="0" applyFont="1" applyFill="1" applyBorder="1" applyAlignment="1">
      <alignment horizontal="center" vertical="top"/>
    </xf>
    <xf numFmtId="49" fontId="29" fillId="3" borderId="34" xfId="0" applyNumberFormat="1" applyFont="1" applyFill="1" applyBorder="1" applyAlignment="1">
      <alignment horizontal="center" vertical="top"/>
    </xf>
    <xf numFmtId="0" fontId="29" fillId="3" borderId="34" xfId="0" applyFont="1" applyFill="1" applyBorder="1" applyAlignment="1">
      <alignment vertical="top"/>
    </xf>
    <xf numFmtId="0" fontId="13" fillId="3" borderId="9" xfId="0" applyFont="1" applyFill="1" applyBorder="1" applyAlignment="1">
      <alignment vertical="top" wrapText="1"/>
    </xf>
    <xf numFmtId="0" fontId="13" fillId="3" borderId="9" xfId="0" applyFont="1" applyFill="1" applyBorder="1" applyAlignment="1">
      <alignment horizontal="center" vertical="top"/>
    </xf>
    <xf numFmtId="49" fontId="13" fillId="3" borderId="9" xfId="0" applyNumberFormat="1" applyFont="1" applyFill="1" applyBorder="1" applyAlignment="1">
      <alignment horizontal="center" vertical="top"/>
    </xf>
    <xf numFmtId="49" fontId="13" fillId="3" borderId="9" xfId="0" applyNumberFormat="1" applyFont="1" applyFill="1" applyBorder="1" applyAlignment="1">
      <alignment horizontal="center" vertical="top" wrapText="1"/>
    </xf>
    <xf numFmtId="0" fontId="13" fillId="3" borderId="9" xfId="0" applyFont="1" applyFill="1" applyBorder="1" applyAlignment="1">
      <alignment vertical="top"/>
    </xf>
    <xf numFmtId="166" fontId="13" fillId="3" borderId="9" xfId="0" applyNumberFormat="1" applyFont="1" applyFill="1" applyBorder="1" applyAlignment="1">
      <alignment vertical="top"/>
    </xf>
    <xf numFmtId="0" fontId="13" fillId="3" borderId="9" xfId="0" applyFont="1" applyFill="1" applyBorder="1" applyAlignment="1">
      <alignment horizontal="right" vertical="top"/>
    </xf>
    <xf numFmtId="166" fontId="13" fillId="3" borderId="9" xfId="0" applyNumberFormat="1" applyFont="1" applyFill="1" applyBorder="1" applyAlignment="1">
      <alignment vertical="top" wrapText="1"/>
    </xf>
    <xf numFmtId="0" fontId="13" fillId="3" borderId="9" xfId="0" applyFont="1" applyFill="1" applyBorder="1" applyAlignment="1">
      <alignment horizontal="center" vertical="top" wrapText="1"/>
    </xf>
    <xf numFmtId="0" fontId="29" fillId="3" borderId="9" xfId="0" applyFont="1" applyFill="1" applyBorder="1" applyAlignment="1">
      <alignment vertical="top"/>
    </xf>
    <xf numFmtId="0" fontId="13" fillId="3" borderId="9" xfId="0" applyFont="1" applyFill="1" applyBorder="1" applyAlignment="1">
      <alignment horizontal="right" vertical="top" wrapText="1"/>
    </xf>
    <xf numFmtId="2" fontId="13" fillId="3" borderId="9" xfId="0" applyNumberFormat="1" applyFont="1" applyFill="1" applyBorder="1" applyAlignment="1">
      <alignment vertical="top" wrapText="1"/>
    </xf>
    <xf numFmtId="0" fontId="13" fillId="3" borderId="34" xfId="0" applyFont="1" applyFill="1" applyBorder="1" applyAlignment="1">
      <alignment vertical="top" wrapText="1"/>
    </xf>
    <xf numFmtId="49" fontId="13" fillId="3" borderId="9" xfId="0" applyNumberFormat="1" applyFont="1" applyFill="1" applyBorder="1" applyAlignment="1">
      <alignment vertical="top" wrapText="1"/>
    </xf>
    <xf numFmtId="49" fontId="13" fillId="3" borderId="9" xfId="0" applyNumberFormat="1" applyFont="1" applyFill="1" applyBorder="1" applyAlignment="1">
      <alignment wrapText="1"/>
    </xf>
    <xf numFmtId="0" fontId="29" fillId="3" borderId="9" xfId="0" applyFont="1" applyFill="1" applyBorder="1" applyAlignment="1">
      <alignment horizontal="center" vertical="top" wrapText="1"/>
    </xf>
    <xf numFmtId="0" fontId="29" fillId="3" borderId="9" xfId="0" applyFont="1" applyFill="1" applyBorder="1" applyAlignment="1">
      <alignment horizontal="center" wrapText="1"/>
    </xf>
    <xf numFmtId="49" fontId="29" fillId="3" borderId="9" xfId="0" applyNumberFormat="1" applyFont="1" applyFill="1" applyBorder="1" applyAlignment="1">
      <alignment horizontal="center" wrapText="1"/>
    </xf>
    <xf numFmtId="0" fontId="29" fillId="3" borderId="9" xfId="0" applyFont="1" applyFill="1" applyBorder="1" applyAlignment="1">
      <alignment wrapText="1"/>
    </xf>
    <xf numFmtId="166" fontId="29" fillId="3" borderId="9" xfId="0" applyNumberFormat="1" applyFont="1" applyFill="1" applyBorder="1" applyAlignment="1">
      <alignment vertical="top" wrapText="1"/>
    </xf>
    <xf numFmtId="0" fontId="41" fillId="3" borderId="0" xfId="0" applyFont="1" applyFill="1"/>
    <xf numFmtId="0" fontId="40" fillId="0" borderId="0" xfId="0" applyFont="1" applyAlignment="1">
      <alignment horizontal="center"/>
    </xf>
    <xf numFmtId="0" fontId="0" fillId="3" borderId="0" xfId="0" applyFill="1"/>
    <xf numFmtId="0" fontId="19"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38" fillId="3" borderId="9" xfId="0" applyFont="1" applyFill="1" applyBorder="1" applyAlignment="1">
      <alignment horizontal="left" vertical="center" wrapText="1"/>
    </xf>
    <xf numFmtId="166" fontId="38" fillId="3" borderId="9" xfId="0" applyNumberFormat="1" applyFont="1" applyFill="1" applyBorder="1" applyAlignment="1">
      <alignment horizontal="right" vertical="center"/>
    </xf>
    <xf numFmtId="2" fontId="19" fillId="3" borderId="9" xfId="0" applyNumberFormat="1" applyFont="1" applyFill="1" applyBorder="1" applyAlignment="1">
      <alignment horizontal="right" vertical="center"/>
    </xf>
    <xf numFmtId="0" fontId="38" fillId="3" borderId="9" xfId="0" applyFont="1" applyFill="1" applyBorder="1" applyAlignment="1">
      <alignment horizontal="left" vertical="center" wrapText="1" indent="1"/>
    </xf>
    <xf numFmtId="0" fontId="6" fillId="3" borderId="9" xfId="0" applyFont="1" applyFill="1" applyBorder="1"/>
    <xf numFmtId="166" fontId="45" fillId="3" borderId="9" xfId="0" applyNumberFormat="1" applyFont="1" applyFill="1" applyBorder="1"/>
    <xf numFmtId="4" fontId="38" fillId="3" borderId="9" xfId="0" applyNumberFormat="1" applyFont="1" applyFill="1" applyBorder="1" applyAlignment="1">
      <alignment horizontal="right" vertical="center"/>
    </xf>
    <xf numFmtId="166" fontId="19" fillId="3" borderId="9" xfId="0" applyNumberFormat="1" applyFont="1" applyFill="1" applyBorder="1" applyAlignment="1">
      <alignment horizontal="right" vertical="center"/>
    </xf>
    <xf numFmtId="0" fontId="19" fillId="3" borderId="9" xfId="0" applyFont="1" applyFill="1" applyBorder="1" applyAlignment="1">
      <alignment horizontal="left" vertical="center" wrapText="1"/>
    </xf>
    <xf numFmtId="0" fontId="19" fillId="3" borderId="9" xfId="0" applyFont="1" applyFill="1" applyBorder="1" applyAlignment="1">
      <alignment horizontal="left" vertical="center" wrapText="1" indent="1"/>
    </xf>
    <xf numFmtId="166" fontId="25" fillId="3" borderId="9" xfId="0" applyNumberFormat="1" applyFont="1" applyFill="1" applyBorder="1"/>
    <xf numFmtId="0" fontId="19" fillId="3" borderId="9" xfId="0" applyFont="1" applyFill="1" applyBorder="1"/>
    <xf numFmtId="4" fontId="19" fillId="3" borderId="9" xfId="0" applyNumberFormat="1" applyFont="1" applyFill="1" applyBorder="1" applyAlignment="1">
      <alignment horizontal="right" vertical="center"/>
    </xf>
    <xf numFmtId="0" fontId="19" fillId="3" borderId="9" xfId="0" applyFont="1" applyFill="1" applyBorder="1" applyAlignment="1">
      <alignment vertical="center" wrapText="1"/>
    </xf>
    <xf numFmtId="166" fontId="46" fillId="3" borderId="9" xfId="0" applyNumberFormat="1" applyFont="1" applyFill="1" applyBorder="1"/>
    <xf numFmtId="166" fontId="38" fillId="3" borderId="9" xfId="0" applyNumberFormat="1" applyFont="1" applyFill="1" applyBorder="1"/>
    <xf numFmtId="166" fontId="19" fillId="3" borderId="9" xfId="0" applyNumberFormat="1" applyFont="1" applyFill="1" applyBorder="1"/>
    <xf numFmtId="166" fontId="13" fillId="3" borderId="9" xfId="0" applyNumberFormat="1" applyFont="1" applyFill="1" applyBorder="1"/>
    <xf numFmtId="4" fontId="19" fillId="3" borderId="9" xfId="0" applyNumberFormat="1" applyFont="1" applyFill="1" applyBorder="1"/>
    <xf numFmtId="0" fontId="5" fillId="7" borderId="5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4" xfId="0" applyFont="1" applyFill="1" applyBorder="1" applyAlignment="1">
      <alignment vertical="center" wrapText="1"/>
    </xf>
    <xf numFmtId="0" fontId="2" fillId="7" borderId="14" xfId="0" applyNumberFormat="1" applyFont="1" applyFill="1" applyBorder="1" applyAlignment="1">
      <alignment vertical="center" wrapText="1"/>
    </xf>
    <xf numFmtId="0" fontId="13" fillId="7" borderId="14" xfId="0" applyNumberFormat="1" applyFont="1" applyFill="1" applyBorder="1" applyAlignment="1">
      <alignment vertical="center" wrapText="1"/>
    </xf>
    <xf numFmtId="2" fontId="2" fillId="7" borderId="14" xfId="0" applyNumberFormat="1" applyFont="1" applyFill="1" applyBorder="1" applyAlignment="1">
      <alignment vertical="center" wrapText="1"/>
    </xf>
    <xf numFmtId="0" fontId="47" fillId="0" borderId="0" xfId="0" applyFont="1"/>
    <xf numFmtId="0" fontId="5" fillId="0" borderId="53" xfId="0" applyFont="1" applyBorder="1" applyAlignment="1">
      <alignment horizontal="center" vertical="center"/>
    </xf>
    <xf numFmtId="0" fontId="5" fillId="0" borderId="26" xfId="0" applyFont="1" applyBorder="1" applyAlignment="1">
      <alignment horizontal="center" vertical="center"/>
    </xf>
    <xf numFmtId="0" fontId="5" fillId="0" borderId="79" xfId="0" applyFont="1" applyBorder="1" applyAlignment="1">
      <alignment horizontal="center" vertical="center"/>
    </xf>
    <xf numFmtId="0" fontId="5" fillId="0" borderId="79" xfId="0" applyFont="1" applyBorder="1" applyAlignment="1">
      <alignment vertical="center" wrapText="1"/>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21" xfId="0" applyFont="1" applyBorder="1" applyAlignment="1">
      <alignment horizontal="center" vertical="center"/>
    </xf>
    <xf numFmtId="0" fontId="5" fillId="0" borderId="54" xfId="0" applyFont="1" applyBorder="1" applyAlignment="1">
      <alignment horizontal="center" vertical="center"/>
    </xf>
    <xf numFmtId="0" fontId="47" fillId="0" borderId="14" xfId="0" applyFont="1" applyBorder="1" applyAlignment="1">
      <alignment vertical="top" wrapText="1"/>
    </xf>
    <xf numFmtId="49" fontId="13" fillId="3" borderId="9" xfId="0" applyNumberFormat="1" applyFont="1" applyFill="1" applyBorder="1" applyAlignment="1">
      <alignment horizontal="center" vertical="top"/>
    </xf>
    <xf numFmtId="0" fontId="13" fillId="3" borderId="9" xfId="0" applyFont="1" applyFill="1" applyBorder="1" applyAlignment="1">
      <alignment vertical="top" wrapText="1"/>
    </xf>
    <xf numFmtId="0" fontId="13" fillId="3" borderId="9" xfId="0" applyFont="1" applyFill="1" applyBorder="1" applyAlignment="1">
      <alignment horizontal="center" wrapText="1"/>
    </xf>
    <xf numFmtId="0" fontId="13" fillId="0" borderId="83"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83" xfId="0" applyFont="1" applyBorder="1" applyAlignment="1">
      <alignment horizontal="center" vertical="center"/>
    </xf>
    <xf numFmtId="0" fontId="13" fillId="0" borderId="59" xfId="0" applyFont="1" applyBorder="1" applyAlignment="1">
      <alignment horizontal="center" vertical="center"/>
    </xf>
    <xf numFmtId="0" fontId="13" fillId="3" borderId="9" xfId="0" applyFont="1" applyFill="1" applyBorder="1" applyAlignment="1">
      <alignment horizontal="center" vertical="top"/>
    </xf>
    <xf numFmtId="49" fontId="13" fillId="3" borderId="34" xfId="0" applyNumberFormat="1" applyFont="1" applyFill="1" applyBorder="1" applyAlignment="1">
      <alignment horizontal="center" vertical="top"/>
    </xf>
    <xf numFmtId="49" fontId="13" fillId="3" borderId="15" xfId="0" applyNumberFormat="1" applyFont="1" applyFill="1" applyBorder="1" applyAlignment="1">
      <alignment horizontal="center" vertical="top"/>
    </xf>
    <xf numFmtId="0" fontId="13" fillId="3" borderId="34" xfId="0" applyFont="1" applyFill="1" applyBorder="1" applyAlignment="1">
      <alignment vertical="top"/>
    </xf>
    <xf numFmtId="0" fontId="13" fillId="3" borderId="15" xfId="0" applyFont="1" applyFill="1" applyBorder="1" applyAlignment="1">
      <alignment vertical="top"/>
    </xf>
    <xf numFmtId="0" fontId="13" fillId="3" borderId="34" xfId="0" applyFont="1" applyFill="1" applyBorder="1" applyAlignment="1">
      <alignment horizontal="right" vertical="top"/>
    </xf>
    <xf numFmtId="0" fontId="13" fillId="3" borderId="15" xfId="0" applyFont="1" applyFill="1" applyBorder="1" applyAlignment="1">
      <alignment horizontal="right" vertical="top"/>
    </xf>
    <xf numFmtId="0" fontId="13" fillId="3" borderId="34" xfId="0" applyFont="1" applyFill="1" applyBorder="1" applyAlignment="1">
      <alignment vertical="top" wrapText="1"/>
    </xf>
    <xf numFmtId="0" fontId="13" fillId="3" borderId="15" xfId="0" applyFont="1" applyFill="1" applyBorder="1" applyAlignment="1">
      <alignment vertical="top" wrapText="1"/>
    </xf>
    <xf numFmtId="49" fontId="29" fillId="3" borderId="34" xfId="0" applyNumberFormat="1" applyFont="1" applyFill="1" applyBorder="1" applyAlignment="1">
      <alignment horizontal="center" vertical="top" wrapText="1"/>
    </xf>
    <xf numFmtId="49" fontId="39" fillId="3" borderId="17" xfId="0" applyNumberFormat="1" applyFont="1" applyFill="1" applyBorder="1" applyAlignment="1">
      <alignment horizontal="center" vertical="top"/>
    </xf>
    <xf numFmtId="49" fontId="39" fillId="3" borderId="17" xfId="0" applyNumberFormat="1" applyFont="1" applyFill="1" applyBorder="1" applyAlignment="1">
      <alignment horizontal="center"/>
    </xf>
    <xf numFmtId="0" fontId="29" fillId="3" borderId="34" xfId="0" applyFont="1" applyFill="1" applyBorder="1" applyAlignment="1">
      <alignment vertical="top" wrapText="1"/>
    </xf>
    <xf numFmtId="0" fontId="39" fillId="3" borderId="17" xfId="0" applyFont="1" applyFill="1" applyBorder="1" applyAlignment="1">
      <alignment vertical="top" wrapText="1"/>
    </xf>
    <xf numFmtId="0" fontId="13" fillId="3" borderId="34" xfId="0" applyFont="1" applyFill="1" applyBorder="1" applyAlignment="1">
      <alignment horizontal="center" vertical="top"/>
    </xf>
    <xf numFmtId="0" fontId="13" fillId="3" borderId="15" xfId="0" applyFont="1" applyFill="1" applyBorder="1" applyAlignment="1">
      <alignment horizontal="center" vertical="top"/>
    </xf>
    <xf numFmtId="49" fontId="29" fillId="3" borderId="9" xfId="0" applyNumberFormat="1" applyFont="1" applyFill="1" applyBorder="1" applyAlignment="1">
      <alignment horizontal="center" vertical="top"/>
    </xf>
    <xf numFmtId="0" fontId="29" fillId="3" borderId="9" xfId="0" applyFont="1" applyFill="1" applyBorder="1" applyAlignment="1">
      <alignment horizontal="center" vertical="top" wrapText="1"/>
    </xf>
    <xf numFmtId="0" fontId="0" fillId="0" borderId="15" xfId="0" applyBorder="1" applyAlignment="1">
      <alignment vertical="top" wrapText="1"/>
    </xf>
    <xf numFmtId="49" fontId="13" fillId="3" borderId="9" xfId="0" applyNumberFormat="1" applyFont="1" applyFill="1" applyBorder="1" applyAlignment="1">
      <alignment horizontal="center" vertical="top" wrapText="1"/>
    </xf>
    <xf numFmtId="0" fontId="13" fillId="3" borderId="9" xfId="0" applyFont="1" applyFill="1" applyBorder="1" applyAlignment="1">
      <alignment wrapText="1"/>
    </xf>
    <xf numFmtId="49" fontId="13" fillId="3" borderId="17" xfId="0" applyNumberFormat="1" applyFont="1" applyFill="1" applyBorder="1" applyAlignment="1">
      <alignment horizontal="center" vertical="top"/>
    </xf>
    <xf numFmtId="0" fontId="0" fillId="0" borderId="17" xfId="0" applyBorder="1"/>
    <xf numFmtId="0" fontId="0" fillId="0" borderId="15" xfId="0" applyBorder="1"/>
    <xf numFmtId="0" fontId="13" fillId="3" borderId="34" xfId="0" applyFont="1" applyFill="1" applyBorder="1" applyAlignment="1">
      <alignment horizontal="center" vertical="top" wrapText="1"/>
    </xf>
    <xf numFmtId="0" fontId="13" fillId="3" borderId="15" xfId="0" applyFont="1" applyFill="1" applyBorder="1" applyAlignment="1">
      <alignment horizontal="center" vertical="top" wrapText="1"/>
    </xf>
    <xf numFmtId="49" fontId="13" fillId="3" borderId="9" xfId="0" applyNumberFormat="1" applyFont="1" applyFill="1" applyBorder="1" applyAlignment="1">
      <alignment horizontal="center" wrapText="1"/>
    </xf>
    <xf numFmtId="49" fontId="29" fillId="3" borderId="9" xfId="0" applyNumberFormat="1" applyFont="1" applyFill="1" applyBorder="1" applyAlignment="1">
      <alignment horizontal="center" vertical="top" wrapText="1"/>
    </xf>
    <xf numFmtId="0" fontId="29" fillId="3" borderId="9" xfId="0" applyFont="1" applyFill="1" applyBorder="1" applyAlignment="1">
      <alignment vertical="top" wrapText="1"/>
    </xf>
    <xf numFmtId="49" fontId="39" fillId="3" borderId="15" xfId="0" applyNumberFormat="1" applyFont="1" applyFill="1" applyBorder="1" applyAlignment="1">
      <alignment horizontal="center" vertical="top"/>
    </xf>
    <xf numFmtId="0" fontId="39" fillId="3" borderId="15" xfId="0" applyFont="1" applyFill="1" applyBorder="1" applyAlignment="1">
      <alignment vertical="top" wrapText="1"/>
    </xf>
    <xf numFmtId="49" fontId="29" fillId="3" borderId="34" xfId="0" applyNumberFormat="1" applyFont="1" applyFill="1" applyBorder="1" applyAlignment="1">
      <alignment horizontal="center" vertical="top"/>
    </xf>
    <xf numFmtId="2" fontId="13" fillId="3" borderId="34" xfId="0" applyNumberFormat="1" applyFont="1" applyFill="1" applyBorder="1" applyAlignment="1">
      <alignment vertical="top"/>
    </xf>
    <xf numFmtId="2" fontId="13" fillId="3" borderId="15" xfId="0" applyNumberFormat="1" applyFont="1" applyFill="1" applyBorder="1" applyAlignment="1">
      <alignment vertical="top"/>
    </xf>
    <xf numFmtId="2" fontId="0" fillId="0" borderId="15" xfId="0" applyNumberFormat="1" applyBorder="1" applyAlignment="1">
      <alignment vertical="top"/>
    </xf>
    <xf numFmtId="2" fontId="13" fillId="3" borderId="34" xfId="0" applyNumberFormat="1" applyFont="1" applyFill="1" applyBorder="1" applyAlignment="1">
      <alignment vertical="top" wrapText="1"/>
    </xf>
    <xf numFmtId="2" fontId="13" fillId="3" borderId="15" xfId="0" applyNumberFormat="1" applyFont="1" applyFill="1" applyBorder="1" applyAlignment="1">
      <alignment vertical="top" wrapText="1"/>
    </xf>
    <xf numFmtId="166" fontId="13" fillId="3" borderId="34" xfId="0" applyNumberFormat="1" applyFont="1" applyFill="1" applyBorder="1" applyAlignment="1">
      <alignment vertical="top"/>
    </xf>
    <xf numFmtId="0" fontId="0" fillId="0" borderId="15" xfId="0" applyBorder="1" applyAlignment="1">
      <alignment vertical="top"/>
    </xf>
    <xf numFmtId="166" fontId="13" fillId="3" borderId="34" xfId="0" applyNumberFormat="1" applyFont="1" applyFill="1" applyBorder="1" applyAlignment="1">
      <alignment vertical="top" wrapText="1"/>
    </xf>
    <xf numFmtId="166" fontId="13" fillId="3" borderId="15" xfId="0" applyNumberFormat="1" applyFont="1" applyFill="1" applyBorder="1" applyAlignment="1">
      <alignment vertical="top" wrapText="1"/>
    </xf>
    <xf numFmtId="166" fontId="13" fillId="3" borderId="9" xfId="0" applyNumberFormat="1" applyFont="1" applyFill="1" applyBorder="1" applyAlignment="1">
      <alignment vertical="top"/>
    </xf>
    <xf numFmtId="166" fontId="13" fillId="3" borderId="15" xfId="0" applyNumberFormat="1" applyFont="1" applyFill="1" applyBorder="1" applyAlignment="1">
      <alignment vertical="top"/>
    </xf>
    <xf numFmtId="0" fontId="29" fillId="3" borderId="0" xfId="0" applyFont="1" applyFill="1" applyAlignment="1">
      <alignment horizontal="center" wrapText="1"/>
    </xf>
    <xf numFmtId="0" fontId="0" fillId="0" borderId="0" xfId="0" applyAlignment="1">
      <alignment horizontal="center" wrapText="1"/>
    </xf>
    <xf numFmtId="0" fontId="29" fillId="3" borderId="67" xfId="0" applyFont="1" applyFill="1" applyBorder="1" applyAlignment="1">
      <alignment horizontal="center" wrapText="1"/>
    </xf>
    <xf numFmtId="0" fontId="13" fillId="3" borderId="3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29" fillId="3" borderId="34" xfId="0" applyFont="1" applyFill="1" applyBorder="1" applyAlignment="1">
      <alignment horizontal="center" vertical="top" wrapText="1"/>
    </xf>
    <xf numFmtId="0" fontId="13" fillId="3" borderId="9" xfId="0" applyFont="1" applyFill="1" applyBorder="1" applyAlignment="1">
      <alignment horizontal="center" vertical="top" wrapText="1"/>
    </xf>
    <xf numFmtId="166" fontId="13" fillId="3" borderId="9" xfId="0" applyNumberFormat="1" applyFont="1" applyFill="1" applyBorder="1" applyAlignment="1">
      <alignment vertical="top" wrapText="1"/>
    </xf>
    <xf numFmtId="2" fontId="0" fillId="0" borderId="17" xfId="0" applyNumberFormat="1" applyBorder="1" applyAlignment="1">
      <alignment vertical="top"/>
    </xf>
    <xf numFmtId="2" fontId="13" fillId="3" borderId="17" xfId="0" applyNumberFormat="1" applyFont="1" applyFill="1" applyBorder="1" applyAlignment="1">
      <alignment vertical="top"/>
    </xf>
    <xf numFmtId="49" fontId="39" fillId="3" borderId="17" xfId="0" applyNumberFormat="1" applyFont="1" applyFill="1" applyBorder="1" applyAlignment="1">
      <alignment vertical="top"/>
    </xf>
    <xf numFmtId="49" fontId="39" fillId="3" borderId="15" xfId="0" applyNumberFormat="1" applyFont="1" applyFill="1" applyBorder="1" applyAlignment="1">
      <alignment vertical="top"/>
    </xf>
    <xf numFmtId="49" fontId="13" fillId="3" borderId="34" xfId="0" applyNumberFormat="1" applyFont="1" applyFill="1" applyBorder="1" applyAlignment="1">
      <alignment vertical="top"/>
    </xf>
    <xf numFmtId="49" fontId="29" fillId="3" borderId="15" xfId="0" applyNumberFormat="1" applyFont="1" applyFill="1" applyBorder="1" applyAlignment="1">
      <alignment horizontal="center" vertical="top"/>
    </xf>
    <xf numFmtId="0" fontId="29" fillId="3" borderId="9" xfId="0" applyFont="1" applyFill="1" applyBorder="1" applyAlignment="1">
      <alignment horizontal="center" vertical="top"/>
    </xf>
    <xf numFmtId="49" fontId="19" fillId="3" borderId="103" xfId="0" applyNumberFormat="1" applyFont="1" applyFill="1" applyBorder="1" applyAlignment="1">
      <alignment horizontal="center" vertical="center"/>
    </xf>
    <xf numFmtId="0" fontId="19" fillId="3" borderId="103" xfId="0" applyFont="1" applyFill="1" applyBorder="1" applyAlignment="1">
      <alignment horizontal="center" vertical="center"/>
    </xf>
    <xf numFmtId="49" fontId="19" fillId="3" borderId="104" xfId="0" applyNumberFormat="1" applyFont="1" applyFill="1" applyBorder="1" applyAlignment="1">
      <alignment horizontal="center" vertical="center"/>
    </xf>
    <xf numFmtId="0" fontId="19" fillId="3" borderId="104" xfId="0" applyFont="1" applyFill="1" applyBorder="1" applyAlignment="1">
      <alignment horizontal="center" vertical="center"/>
    </xf>
    <xf numFmtId="0" fontId="19" fillId="3" borderId="34" xfId="0" applyFont="1" applyFill="1" applyBorder="1" applyAlignment="1">
      <alignment horizontal="left" vertical="top" wrapText="1"/>
    </xf>
    <xf numFmtId="0" fontId="19" fillId="3" borderId="17" xfId="0" applyFont="1" applyFill="1" applyBorder="1" applyAlignment="1">
      <alignment horizontal="left" vertical="top" wrapText="1"/>
    </xf>
    <xf numFmtId="0" fontId="19" fillId="3" borderId="15" xfId="0" applyFont="1" applyFill="1" applyBorder="1" applyAlignment="1">
      <alignment horizontal="left" vertical="top" wrapText="1"/>
    </xf>
    <xf numFmtId="0" fontId="28" fillId="3" borderId="103" xfId="0" applyFont="1" applyFill="1" applyBorder="1" applyAlignment="1">
      <alignment horizontal="center" vertical="center" wrapText="1"/>
    </xf>
    <xf numFmtId="0" fontId="42" fillId="3" borderId="104"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0" fillId="0" borderId="0" xfId="0" applyFont="1" applyAlignment="1">
      <alignment horizontal="center" vertical="center"/>
    </xf>
    <xf numFmtId="0" fontId="19" fillId="3" borderId="9" xfId="0" applyFont="1" applyFill="1" applyBorder="1" applyAlignment="1">
      <alignment horizontal="left" vertical="center" wrapText="1"/>
    </xf>
    <xf numFmtId="0" fontId="19" fillId="3" borderId="8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5" fillId="0" borderId="39" xfId="0" applyFont="1" applyBorder="1" applyAlignment="1">
      <alignment horizontal="center" vertical="top" wrapText="1"/>
    </xf>
    <xf numFmtId="0" fontId="5" fillId="0" borderId="7" xfId="0" applyFont="1" applyBorder="1" applyAlignment="1">
      <alignment horizontal="center" vertical="top" wrapText="1"/>
    </xf>
    <xf numFmtId="0" fontId="5" fillId="0" borderId="32" xfId="0" applyFont="1" applyBorder="1" applyAlignment="1">
      <alignment horizontal="center" vertical="top" wrapText="1"/>
    </xf>
    <xf numFmtId="0" fontId="5" fillId="0" borderId="66" xfId="0" applyFont="1" applyBorder="1" applyAlignment="1">
      <alignment horizontal="center" vertical="top" wrapText="1"/>
    </xf>
    <xf numFmtId="0" fontId="5" fillId="0" borderId="0" xfId="0" applyFont="1" applyBorder="1" applyAlignment="1">
      <alignment horizontal="center" vertical="top" wrapText="1"/>
    </xf>
    <xf numFmtId="0" fontId="5" fillId="0" borderId="67" xfId="0" applyFont="1" applyBorder="1" applyAlignment="1">
      <alignment horizontal="center" vertical="top" wrapText="1"/>
    </xf>
    <xf numFmtId="0" fontId="8" fillId="0" borderId="34" xfId="0" applyFont="1" applyBorder="1" applyAlignment="1">
      <alignment horizontal="center" vertical="top"/>
    </xf>
    <xf numFmtId="0" fontId="8" fillId="0" borderId="17" xfId="0" applyFont="1" applyBorder="1" applyAlignment="1">
      <alignment horizontal="center" vertical="top"/>
    </xf>
    <xf numFmtId="0" fontId="8" fillId="0" borderId="15" xfId="0" applyFont="1" applyBorder="1" applyAlignment="1">
      <alignment horizontal="center" vertical="top"/>
    </xf>
    <xf numFmtId="0" fontId="2" fillId="0" borderId="9" xfId="0" applyFont="1" applyBorder="1" applyAlignment="1">
      <alignment horizontal="left" vertical="top" wrapText="1"/>
    </xf>
    <xf numFmtId="0" fontId="2" fillId="0" borderId="9" xfId="0" applyFont="1" applyBorder="1" applyAlignment="1">
      <alignment horizontal="left" vertical="top"/>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17" fillId="0" borderId="6" xfId="0" applyFont="1" applyBorder="1" applyAlignment="1">
      <alignment horizontal="left" vertical="top" wrapText="1"/>
    </xf>
    <xf numFmtId="0" fontId="5" fillId="3" borderId="70" xfId="0" applyFont="1" applyFill="1" applyBorder="1" applyAlignment="1">
      <alignment horizontal="left" vertical="top" wrapText="1"/>
    </xf>
    <xf numFmtId="0" fontId="5" fillId="3" borderId="72" xfId="0" applyFont="1" applyFill="1" applyBorder="1" applyAlignment="1">
      <alignment horizontal="left" vertical="top" wrapText="1"/>
    </xf>
    <xf numFmtId="0" fontId="5" fillId="3" borderId="74"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25" xfId="0" applyFont="1" applyBorder="1" applyAlignment="1">
      <alignment horizontal="left" vertical="top" wrapText="1"/>
    </xf>
    <xf numFmtId="0" fontId="5" fillId="0" borderId="53" xfId="0" applyFont="1" applyBorder="1" applyAlignment="1">
      <alignment horizontal="left" vertical="top" wrapText="1"/>
    </xf>
    <xf numFmtId="0" fontId="16" fillId="0" borderId="41" xfId="0" applyFont="1" applyBorder="1" applyAlignment="1">
      <alignment horizontal="left" vertical="top"/>
    </xf>
    <xf numFmtId="0" fontId="5" fillId="0" borderId="48" xfId="0" applyFont="1" applyBorder="1" applyAlignment="1">
      <alignment horizontal="left" vertical="top" wrapText="1"/>
    </xf>
    <xf numFmtId="0" fontId="13" fillId="0" borderId="28" xfId="0" applyFont="1" applyBorder="1" applyAlignment="1">
      <alignment horizontal="left" vertical="top" wrapText="1"/>
    </xf>
    <xf numFmtId="0" fontId="13" fillId="0" borderId="6" xfId="0" applyFont="1" applyBorder="1" applyAlignment="1">
      <alignment horizontal="left" vertical="top" wrapText="1"/>
    </xf>
    <xf numFmtId="0" fontId="13" fillId="0" borderId="34" xfId="0" applyFont="1" applyBorder="1" applyAlignment="1">
      <alignment horizontal="left" vertical="top" wrapText="1"/>
    </xf>
    <xf numFmtId="0" fontId="13" fillId="0" borderId="17" xfId="0" applyFont="1" applyBorder="1" applyAlignment="1">
      <alignment horizontal="left" vertical="top" wrapText="1"/>
    </xf>
    <xf numFmtId="0" fontId="13" fillId="0" borderId="15" xfId="0" applyFont="1" applyBorder="1" applyAlignment="1">
      <alignment horizontal="left" vertical="top" wrapText="1"/>
    </xf>
    <xf numFmtId="0" fontId="8" fillId="0" borderId="6" xfId="0" applyFont="1" applyBorder="1" applyAlignment="1">
      <alignment horizontal="left" vertical="top"/>
    </xf>
    <xf numFmtId="0" fontId="8" fillId="0" borderId="5" xfId="0" applyFont="1" applyBorder="1" applyAlignment="1">
      <alignment horizontal="left" vertical="top"/>
    </xf>
    <xf numFmtId="0" fontId="8" fillId="0" borderId="8" xfId="0" applyFont="1" applyBorder="1" applyAlignment="1">
      <alignment horizontal="left" vertical="top"/>
    </xf>
    <xf numFmtId="0" fontId="5" fillId="0" borderId="8" xfId="0" applyFont="1" applyBorder="1" applyAlignment="1">
      <alignment horizontal="left" vertical="top" wrapText="1"/>
    </xf>
    <xf numFmtId="0" fontId="8" fillId="0" borderId="34" xfId="0" applyFont="1" applyBorder="1" applyAlignment="1">
      <alignment horizontal="left" vertical="top"/>
    </xf>
    <xf numFmtId="0" fontId="8" fillId="0" borderId="15" xfId="0" applyFont="1" applyBorder="1" applyAlignment="1">
      <alignment horizontal="left" vertical="top"/>
    </xf>
    <xf numFmtId="0" fontId="5" fillId="0" borderId="6" xfId="0" applyFont="1" applyBorder="1" applyAlignment="1">
      <alignment horizontal="center" vertical="top" wrapText="1"/>
    </xf>
    <xf numFmtId="0" fontId="5" fillId="0" borderId="9" xfId="0" applyFont="1" applyBorder="1" applyAlignment="1">
      <alignment horizontal="left" vertical="top" wrapText="1"/>
    </xf>
    <xf numFmtId="0" fontId="16" fillId="0" borderId="40" xfId="0" applyFont="1" applyBorder="1" applyAlignment="1">
      <alignment horizontal="left" vertical="top"/>
    </xf>
    <xf numFmtId="0" fontId="16" fillId="0" borderId="42" xfId="0" applyFont="1" applyBorder="1" applyAlignment="1">
      <alignment horizontal="left" vertical="top"/>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37" xfId="0" applyFont="1" applyBorder="1" applyAlignment="1">
      <alignment vertical="center" wrapText="1"/>
    </xf>
    <xf numFmtId="0" fontId="5" fillId="0" borderId="8"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51" xfId="0" applyFont="1" applyBorder="1" applyAlignment="1">
      <alignment vertical="center" wrapText="1"/>
    </xf>
    <xf numFmtId="0" fontId="5" fillId="0" borderId="49" xfId="0" applyFont="1" applyBorder="1" applyAlignment="1">
      <alignment vertical="center" wrapText="1"/>
    </xf>
    <xf numFmtId="0" fontId="5" fillId="0" borderId="52" xfId="0" applyFont="1" applyBorder="1" applyAlignment="1">
      <alignment vertical="center" wrapText="1"/>
    </xf>
    <xf numFmtId="0" fontId="5" fillId="0" borderId="51" xfId="0" applyFont="1" applyFill="1" applyBorder="1" applyAlignment="1">
      <alignment vertical="center" wrapText="1"/>
    </xf>
    <xf numFmtId="0" fontId="5" fillId="0" borderId="49" xfId="0" applyFont="1" applyFill="1" applyBorder="1" applyAlignment="1">
      <alignment vertical="center" wrapText="1"/>
    </xf>
    <xf numFmtId="0" fontId="5" fillId="0" borderId="52" xfId="0" applyFont="1" applyFill="1" applyBorder="1" applyAlignment="1">
      <alignment vertical="center" wrapText="1"/>
    </xf>
    <xf numFmtId="0" fontId="5" fillId="0" borderId="48" xfId="0" applyFont="1" applyBorder="1" applyAlignment="1">
      <alignment vertical="center" wrapText="1"/>
    </xf>
    <xf numFmtId="0" fontId="5" fillId="0" borderId="4" xfId="0" applyFont="1" applyBorder="1" applyAlignment="1">
      <alignment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8"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6" fillId="0" borderId="9" xfId="0" applyFont="1" applyBorder="1" applyAlignment="1">
      <alignment horizontal="left" vertical="top"/>
    </xf>
    <xf numFmtId="0" fontId="5" fillId="0" borderId="7" xfId="0" applyFont="1" applyBorder="1" applyAlignment="1">
      <alignment horizontal="left" vertical="top" wrapText="1"/>
    </xf>
    <xf numFmtId="0" fontId="25" fillId="0" borderId="96" xfId="2" applyFont="1" applyFill="1" applyBorder="1" applyAlignment="1">
      <alignment horizontal="left" vertical="top" wrapText="1"/>
    </xf>
    <xf numFmtId="0" fontId="25" fillId="0" borderId="16" xfId="2" applyFont="1" applyFill="1" applyBorder="1" applyAlignment="1">
      <alignment horizontal="left" vertical="top" wrapText="1"/>
    </xf>
    <xf numFmtId="0" fontId="25" fillId="0" borderId="15" xfId="2" applyFont="1" applyFill="1" applyBorder="1" applyAlignment="1">
      <alignment horizontal="left" vertical="top" wrapText="1"/>
    </xf>
    <xf numFmtId="0" fontId="11" fillId="0" borderId="9" xfId="0" applyFont="1" applyBorder="1" applyAlignment="1">
      <alignment horizontal="left" vertical="top"/>
    </xf>
    <xf numFmtId="0" fontId="5" fillId="0" borderId="75"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16" fillId="0" borderId="45" xfId="0" applyFont="1" applyBorder="1" applyAlignment="1">
      <alignment horizontal="left" vertical="top"/>
    </xf>
    <xf numFmtId="0" fontId="16" fillId="0" borderId="46" xfId="0" applyFont="1" applyBorder="1" applyAlignment="1">
      <alignment horizontal="left" vertical="top"/>
    </xf>
    <xf numFmtId="0" fontId="16" fillId="0" borderId="43" xfId="0" applyFont="1" applyBorder="1" applyAlignment="1">
      <alignment horizontal="left" vertical="top"/>
    </xf>
    <xf numFmtId="0" fontId="5" fillId="0" borderId="4" xfId="0" applyFont="1" applyBorder="1" applyAlignment="1">
      <alignment horizontal="left" vertical="top" wrapText="1"/>
    </xf>
    <xf numFmtId="0" fontId="5" fillId="0" borderId="15" xfId="0" applyFont="1" applyBorder="1" applyAlignment="1">
      <alignment horizontal="center" vertical="top" wrapText="1"/>
    </xf>
    <xf numFmtId="0" fontId="5" fillId="0" borderId="9" xfId="0" applyFont="1" applyBorder="1" applyAlignment="1">
      <alignment horizontal="center" vertical="top" wrapText="1"/>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8"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left" vertical="top"/>
    </xf>
    <xf numFmtId="0" fontId="5" fillId="0" borderId="11" xfId="0" applyFont="1" applyBorder="1" applyAlignment="1">
      <alignment horizontal="left" vertical="top"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71" xfId="0" applyFont="1" applyBorder="1" applyAlignment="1">
      <alignment horizontal="center" vertical="top" wrapText="1"/>
    </xf>
    <xf numFmtId="0" fontId="5" fillId="0" borderId="76" xfId="0" applyFont="1" applyBorder="1" applyAlignment="1">
      <alignment horizontal="center" vertical="top" wrapText="1"/>
    </xf>
    <xf numFmtId="0" fontId="5" fillId="0" borderId="85" xfId="0" applyFont="1" applyBorder="1" applyAlignment="1">
      <alignment horizontal="left" vertical="top" wrapText="1"/>
    </xf>
    <xf numFmtId="0" fontId="5" fillId="0" borderId="86" xfId="0" applyFont="1" applyBorder="1" applyAlignment="1">
      <alignment horizontal="left" vertical="top" wrapText="1"/>
    </xf>
    <xf numFmtId="0" fontId="5" fillId="0" borderId="87" xfId="0" applyFont="1" applyBorder="1" applyAlignment="1">
      <alignment horizontal="left" vertical="top" wrapText="1"/>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22" xfId="0" applyFont="1" applyBorder="1" applyAlignment="1">
      <alignment horizontal="left" vertical="top" wrapText="1"/>
    </xf>
    <xf numFmtId="0" fontId="5" fillId="0" borderId="88" xfId="0" applyFont="1" applyBorder="1" applyAlignment="1">
      <alignment horizontal="left" vertical="top" wrapText="1"/>
    </xf>
    <xf numFmtId="0" fontId="5" fillId="0" borderId="85" xfId="0" applyFont="1" applyBorder="1" applyAlignment="1">
      <alignment horizontal="center" vertical="top"/>
    </xf>
    <xf numFmtId="0" fontId="5" fillId="0" borderId="86" xfId="0" applyFont="1" applyBorder="1" applyAlignment="1">
      <alignment horizontal="center" vertical="top"/>
    </xf>
    <xf numFmtId="0" fontId="5" fillId="0" borderId="87" xfId="0" applyFont="1" applyBorder="1" applyAlignment="1">
      <alignment horizontal="center" vertical="top"/>
    </xf>
    <xf numFmtId="0" fontId="5" fillId="0" borderId="89" xfId="0" applyFont="1" applyBorder="1" applyAlignment="1">
      <alignment horizontal="center" vertical="top"/>
    </xf>
    <xf numFmtId="0" fontId="5" fillId="0" borderId="0" xfId="0" applyFont="1" applyBorder="1" applyAlignment="1">
      <alignment horizontal="center" vertical="top"/>
    </xf>
    <xf numFmtId="0" fontId="5" fillId="0" borderId="90" xfId="0" applyFont="1" applyBorder="1" applyAlignment="1">
      <alignment horizontal="center" vertical="top"/>
    </xf>
    <xf numFmtId="0" fontId="5" fillId="0" borderId="26" xfId="0" applyFont="1" applyBorder="1" applyAlignment="1">
      <alignment horizontal="left" vertical="top" wrapText="1"/>
    </xf>
    <xf numFmtId="0" fontId="8" fillId="0" borderId="11" xfId="0" applyFont="1" applyBorder="1" applyAlignment="1">
      <alignment horizontal="left" vertical="top"/>
    </xf>
    <xf numFmtId="0" fontId="8" fillId="0" borderId="7" xfId="0" applyFont="1" applyBorder="1" applyAlignment="1">
      <alignment horizontal="left" vertical="top"/>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5" fillId="0" borderId="7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9" xfId="0" applyFont="1" applyBorder="1" applyAlignment="1">
      <alignment horizontal="center" vertical="top"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5" fillId="0" borderId="28" xfId="0" applyFont="1" applyBorder="1" applyAlignment="1">
      <alignment horizontal="center" vertical="top"/>
    </xf>
    <xf numFmtId="0" fontId="5" fillId="0" borderId="6" xfId="0" applyFont="1" applyBorder="1" applyAlignment="1">
      <alignment horizontal="center" vertical="top"/>
    </xf>
    <xf numFmtId="0" fontId="5" fillId="0" borderId="29" xfId="0" applyFont="1" applyBorder="1" applyAlignment="1">
      <alignment horizontal="center" vertical="top"/>
    </xf>
    <xf numFmtId="0" fontId="5" fillId="0" borderId="75" xfId="0" applyFont="1" applyBorder="1" applyAlignment="1">
      <alignment horizontal="center" vertical="top" wrapText="1"/>
    </xf>
    <xf numFmtId="0" fontId="5" fillId="0" borderId="13" xfId="0" applyFont="1" applyBorder="1" applyAlignment="1">
      <alignment horizontal="center" vertical="top" wrapText="1"/>
    </xf>
    <xf numFmtId="0" fontId="6" fillId="0" borderId="18" xfId="0" applyFont="1" applyBorder="1" applyAlignment="1">
      <alignment horizontal="left" vertical="top" wrapText="1"/>
    </xf>
    <xf numFmtId="0" fontId="6" fillId="0" borderId="20" xfId="0" applyFont="1" applyBorder="1" applyAlignment="1">
      <alignment horizontal="left" vertical="top" wrapText="1"/>
    </xf>
    <xf numFmtId="0" fontId="5" fillId="0" borderId="4" xfId="0" applyFont="1" applyBorder="1" applyAlignment="1">
      <alignment horizontal="left" vertical="top"/>
    </xf>
    <xf numFmtId="0" fontId="5" fillId="0" borderId="85" xfId="0" applyFont="1" applyBorder="1" applyAlignment="1">
      <alignment horizontal="center" vertical="top" wrapText="1"/>
    </xf>
    <xf numFmtId="0" fontId="5" fillId="0" borderId="86" xfId="0" applyFont="1" applyBorder="1" applyAlignment="1">
      <alignment horizontal="center" vertical="top" wrapText="1"/>
    </xf>
    <xf numFmtId="0" fontId="5" fillId="0" borderId="87" xfId="0" applyFont="1" applyBorder="1" applyAlignment="1">
      <alignment horizontal="center" vertical="top" wrapText="1"/>
    </xf>
    <xf numFmtId="0" fontId="5" fillId="0" borderId="6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0"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6" xfId="0" applyFont="1" applyBorder="1" applyAlignment="1">
      <alignment horizontal="left" vertical="center" wrapText="1"/>
    </xf>
    <xf numFmtId="0" fontId="5" fillId="0" borderId="97" xfId="0" applyFont="1" applyBorder="1" applyAlignment="1">
      <alignment horizontal="left" vertical="center"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28" xfId="0" applyFont="1" applyBorder="1" applyAlignment="1">
      <alignment horizontal="justify" wrapText="1"/>
    </xf>
    <xf numFmtId="0" fontId="37" fillId="0" borderId="6" xfId="0" applyFont="1" applyBorder="1" applyAlignment="1">
      <alignment horizontal="justify"/>
    </xf>
    <xf numFmtId="0" fontId="5" fillId="0" borderId="37" xfId="0" applyFont="1" applyBorder="1" applyAlignment="1">
      <alignment horizontal="left" vertical="top" wrapText="1"/>
    </xf>
    <xf numFmtId="0" fontId="10" fillId="0" borderId="8" xfId="0" applyFont="1" applyBorder="1" applyAlignment="1">
      <alignment vertical="top" wrapText="1"/>
    </xf>
    <xf numFmtId="0" fontId="10" fillId="0" borderId="5" xfId="0" applyFont="1" applyBorder="1" applyAlignment="1">
      <alignment vertical="top" wrapText="1"/>
    </xf>
    <xf numFmtId="0" fontId="5" fillId="0" borderId="9" xfId="0" applyFont="1" applyBorder="1" applyAlignment="1">
      <alignment vertical="center" wrapText="1"/>
    </xf>
    <xf numFmtId="0" fontId="5" fillId="0" borderId="37" xfId="0" applyFont="1" applyBorder="1" applyAlignment="1">
      <alignment horizontal="left" vertical="center" wrapText="1"/>
    </xf>
    <xf numFmtId="0" fontId="5" fillId="0" borderId="85" xfId="0" applyFont="1" applyBorder="1" applyAlignment="1">
      <alignment horizontal="left" vertical="center" wrapText="1"/>
    </xf>
    <xf numFmtId="0" fontId="5" fillId="0" borderId="87" xfId="0" applyFont="1" applyBorder="1" applyAlignment="1">
      <alignment horizontal="left" vertical="center" wrapText="1"/>
    </xf>
    <xf numFmtId="0" fontId="5" fillId="0" borderId="65" xfId="0" applyFont="1" applyBorder="1" applyAlignment="1">
      <alignment horizontal="left" vertical="top" wrapText="1"/>
    </xf>
    <xf numFmtId="0" fontId="5" fillId="0" borderId="68" xfId="0" applyFont="1" applyBorder="1" applyAlignment="1">
      <alignment horizontal="left" vertical="top" wrapText="1"/>
    </xf>
    <xf numFmtId="0" fontId="5" fillId="0" borderId="38" xfId="0" applyFont="1" applyBorder="1" applyAlignment="1">
      <alignment horizontal="center" vertical="top" wrapText="1"/>
    </xf>
    <xf numFmtId="0" fontId="5" fillId="0" borderId="19" xfId="0" applyFont="1" applyBorder="1" applyAlignment="1">
      <alignment horizontal="center" vertical="top" wrapText="1"/>
    </xf>
    <xf numFmtId="0" fontId="5" fillId="0" borderId="68" xfId="0" applyFont="1" applyBorder="1" applyAlignment="1">
      <alignment horizontal="center" vertical="top" wrapText="1"/>
    </xf>
    <xf numFmtId="0" fontId="5" fillId="0" borderId="37" xfId="0" applyFont="1" applyBorder="1" applyAlignment="1">
      <alignment horizontal="center" vertical="top" wrapText="1"/>
    </xf>
    <xf numFmtId="0" fontId="5" fillId="0" borderId="4" xfId="0" applyFont="1" applyBorder="1" applyAlignment="1">
      <alignment horizontal="center" vertical="top" wrapText="1"/>
    </xf>
    <xf numFmtId="0" fontId="5" fillId="0" borderId="24" xfId="0" applyFont="1" applyBorder="1" applyAlignment="1">
      <alignment horizontal="center"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0" fillId="0" borderId="6" xfId="0" applyBorder="1" applyAlignment="1">
      <alignment horizontal="left" vertical="top" wrapText="1"/>
    </xf>
    <xf numFmtId="0" fontId="0" fillId="0" borderId="48" xfId="0" applyBorder="1" applyAlignment="1">
      <alignment horizontal="left" vertical="top" wrapText="1"/>
    </xf>
    <xf numFmtId="0" fontId="5" fillId="0" borderId="51" xfId="0" applyFont="1" applyBorder="1" applyAlignment="1">
      <alignment horizontal="left" vertical="top" wrapText="1"/>
    </xf>
    <xf numFmtId="0" fontId="5" fillId="0" borderId="49" xfId="0" applyFont="1" applyBorder="1" applyAlignment="1">
      <alignment horizontal="left" vertical="top"/>
    </xf>
    <xf numFmtId="0" fontId="5" fillId="0" borderId="52" xfId="0" applyFont="1" applyBorder="1" applyAlignment="1">
      <alignment horizontal="left" vertical="top"/>
    </xf>
    <xf numFmtId="0" fontId="5" fillId="0" borderId="48" xfId="0" applyFont="1" applyBorder="1" applyAlignment="1">
      <alignment horizontal="left" vertical="center" wrapText="1"/>
    </xf>
    <xf numFmtId="0" fontId="3" fillId="0" borderId="0" xfId="1" applyAlignment="1" applyProtection="1">
      <alignment vertical="center"/>
    </xf>
    <xf numFmtId="0" fontId="1" fillId="0" borderId="58" xfId="0" applyFont="1" applyBorder="1" applyAlignment="1">
      <alignment vertical="center"/>
    </xf>
    <xf numFmtId="0" fontId="5" fillId="0" borderId="26" xfId="0" applyFont="1" applyBorder="1" applyAlignment="1">
      <alignment horizontal="center" vertical="center"/>
    </xf>
    <xf numFmtId="0" fontId="5" fillId="0" borderId="107" xfId="0" applyFont="1" applyBorder="1" applyAlignment="1">
      <alignment horizontal="center" vertical="center"/>
    </xf>
    <xf numFmtId="0" fontId="5" fillId="0" borderId="26" xfId="0" applyFont="1" applyBorder="1" applyAlignment="1">
      <alignment vertical="center" wrapText="1"/>
    </xf>
    <xf numFmtId="0" fontId="5" fillId="0" borderId="107" xfId="0" applyFont="1" applyBorder="1" applyAlignment="1">
      <alignment vertical="center" wrapText="1"/>
    </xf>
    <xf numFmtId="0" fontId="5" fillId="0" borderId="56"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vertical="center"/>
    </xf>
    <xf numFmtId="0" fontId="5" fillId="0" borderId="109" xfId="0" applyFont="1" applyBorder="1" applyAlignment="1">
      <alignment vertical="center"/>
    </xf>
    <xf numFmtId="0" fontId="5" fillId="0" borderId="110" xfId="0" applyFont="1" applyBorder="1" applyAlignment="1">
      <alignment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25" xfId="0" applyFont="1" applyBorder="1" applyAlignment="1">
      <alignment vertical="center" wrapText="1"/>
    </xf>
    <xf numFmtId="0" fontId="5" fillId="0" borderId="111" xfId="0" applyFont="1" applyBorder="1" applyAlignment="1">
      <alignment horizontal="center" vertical="center"/>
    </xf>
    <xf numFmtId="0" fontId="5" fillId="0" borderId="111" xfId="0" applyFont="1" applyBorder="1" applyAlignment="1">
      <alignment vertical="center" wrapText="1"/>
    </xf>
    <xf numFmtId="0" fontId="30" fillId="0" borderId="0" xfId="0" applyFont="1" applyFill="1" applyAlignment="1">
      <alignment horizontal="center"/>
    </xf>
    <xf numFmtId="0" fontId="28" fillId="0" borderId="9" xfId="0" applyFont="1" applyFill="1" applyBorder="1" applyAlignment="1">
      <alignment horizontal="center" vertical="center" wrapText="1"/>
    </xf>
    <xf numFmtId="0" fontId="28" fillId="0" borderId="9" xfId="0" applyFont="1" applyFill="1" applyBorder="1" applyAlignment="1"/>
    <xf numFmtId="0" fontId="19" fillId="0" borderId="9" xfId="0" applyFont="1" applyFill="1" applyBorder="1" applyAlignment="1">
      <alignment horizontal="center" vertical="center" wrapText="1"/>
    </xf>
    <xf numFmtId="0" fontId="19" fillId="0" borderId="9" xfId="0" applyFont="1" applyFill="1" applyBorder="1" applyAlignment="1"/>
    <xf numFmtId="0" fontId="7" fillId="2" borderId="56"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6" fillId="0" borderId="53"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53"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53" xfId="0" applyFont="1" applyBorder="1" applyAlignment="1">
      <alignmen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4" xfId="0" applyFont="1" applyBorder="1" applyAlignment="1">
      <alignment horizontal="center" vertical="center" wrapText="1"/>
    </xf>
    <xf numFmtId="0" fontId="27" fillId="0" borderId="56" xfId="0" applyFont="1" applyBorder="1" applyAlignment="1">
      <alignment horizontal="center" vertical="center"/>
    </xf>
    <xf numFmtId="0" fontId="27" fillId="0" borderId="55" xfId="0" applyFont="1" applyBorder="1" applyAlignment="1">
      <alignment horizontal="center" vertical="center"/>
    </xf>
    <xf numFmtId="0" fontId="27" fillId="0" borderId="5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53"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53" xfId="0" applyFont="1" applyBorder="1" applyAlignment="1">
      <alignment horizontal="center" vertical="center"/>
    </xf>
    <xf numFmtId="2" fontId="18" fillId="0" borderId="25" xfId="0" applyNumberFormat="1" applyFont="1" applyBorder="1" applyAlignment="1">
      <alignment horizontal="center" vertical="center"/>
    </xf>
    <xf numFmtId="2" fontId="18" fillId="0" borderId="26" xfId="0" applyNumberFormat="1" applyFont="1" applyBorder="1" applyAlignment="1">
      <alignment horizontal="center" vertical="center"/>
    </xf>
    <xf numFmtId="2" fontId="18" fillId="0" borderId="53" xfId="0" applyNumberFormat="1" applyFont="1" applyBorder="1" applyAlignment="1">
      <alignment horizontal="center" vertical="center"/>
    </xf>
    <xf numFmtId="165" fontId="18" fillId="0" borderId="25" xfId="0" applyNumberFormat="1" applyFont="1" applyBorder="1" applyAlignment="1">
      <alignment horizontal="center" vertical="center"/>
    </xf>
    <xf numFmtId="165" fontId="18" fillId="0" borderId="26" xfId="0" applyNumberFormat="1" applyFont="1" applyBorder="1" applyAlignment="1">
      <alignment horizontal="center" vertical="center"/>
    </xf>
    <xf numFmtId="165" fontId="18" fillId="0" borderId="53" xfId="0" applyNumberFormat="1" applyFont="1" applyBorder="1" applyAlignment="1">
      <alignment horizontal="center" vertical="center"/>
    </xf>
    <xf numFmtId="0" fontId="31" fillId="0" borderId="58" xfId="0" applyFont="1" applyBorder="1" applyAlignment="1">
      <alignment horizontal="center" vertical="center" wrapText="1"/>
    </xf>
    <xf numFmtId="0" fontId="6" fillId="0" borderId="83" xfId="0" applyFont="1" applyBorder="1" applyAlignment="1">
      <alignment horizontal="center" vertical="top" wrapText="1"/>
    </xf>
    <xf numFmtId="0" fontId="6" fillId="0" borderId="59" xfId="0" applyFont="1" applyBorder="1" applyAlignment="1">
      <alignment horizontal="center" vertical="top" wrapText="1"/>
    </xf>
    <xf numFmtId="0" fontId="17" fillId="7" borderId="14" xfId="0" applyNumberFormat="1" applyFont="1" applyFill="1" applyBorder="1" applyAlignment="1">
      <alignment vertical="top" wrapText="1"/>
    </xf>
    <xf numFmtId="0" fontId="5" fillId="3" borderId="4" xfId="0" applyFont="1" applyFill="1" applyBorder="1" applyAlignment="1">
      <alignment vertical="center" wrapText="1"/>
    </xf>
  </cellXfs>
  <cellStyles count="3">
    <cellStyle name="Гиперссылка" xfId="1" builtinId="8"/>
    <cellStyle name="Обычный" xfId="0" builtinId="0"/>
    <cellStyle name="Хороший"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rapulrayon.udmurt.ru/" TargetMode="External"/><Relationship Id="rId1" Type="http://schemas.openxmlformats.org/officeDocument/2006/relationships/hyperlink" Target="consultantplus://offline/ref=81C534AC1618B38338B7138DDEB14344F59B417381706259B468524054C32ECBB30FCA5546109B5D4A4FB16DK7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81C534AC1618B38338B7138DDEB14344F59B417381706259B468524054C32ECBB30FCA5546109B5D4A4FB36DK0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rapulrayon.udmurt.ru/officials/0145_2019.pdf" TargetMode="External"/><Relationship Id="rId1" Type="http://schemas.openxmlformats.org/officeDocument/2006/relationships/hyperlink" Target="consultantplus://offline/ref=81C534AC1618B38338B7138DDEB14344F59B417381706259B468524054C32ECBB30FCA5546109B5D4A4FBD6DK2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zoomScaleSheetLayoutView="110" workbookViewId="0">
      <selection activeCell="F25" sqref="F25"/>
    </sheetView>
  </sheetViews>
  <sheetFormatPr defaultRowHeight="14.4" x14ac:dyDescent="0.3"/>
  <cols>
    <col min="1" max="1" width="5.5546875" customWidth="1"/>
    <col min="2" max="2" width="5.109375" customWidth="1"/>
    <col min="3" max="3" width="5.6640625" customWidth="1"/>
    <col min="4" max="4" width="5.88671875" customWidth="1"/>
    <col min="5" max="5" width="26.88671875" customWidth="1"/>
    <col min="6" max="6" width="26.33203125" style="54" customWidth="1"/>
    <col min="7" max="7" width="5.109375" bestFit="1" customWidth="1"/>
    <col min="8" max="8" width="4.44140625" customWidth="1"/>
    <col min="9" max="9" width="6.88671875" customWidth="1"/>
    <col min="10" max="10" width="11.88671875" customWidth="1"/>
    <col min="11" max="11" width="6" customWidth="1"/>
    <col min="12" max="12" width="10.33203125" style="188" bestFit="1" customWidth="1"/>
    <col min="13" max="13" width="9.6640625" style="188" bestFit="1" customWidth="1"/>
    <col min="14" max="14" width="12.33203125" style="188" bestFit="1" customWidth="1"/>
  </cols>
  <sheetData>
    <row r="1" spans="1:17" x14ac:dyDescent="0.3">
      <c r="A1" s="420" t="s">
        <v>435</v>
      </c>
      <c r="B1" s="420"/>
      <c r="C1" s="420"/>
      <c r="D1" s="420"/>
      <c r="E1" s="420"/>
      <c r="F1" s="420"/>
      <c r="G1" s="420"/>
      <c r="H1" s="420"/>
      <c r="I1" s="420"/>
      <c r="J1" s="420"/>
      <c r="K1" s="420"/>
      <c r="L1" s="420"/>
      <c r="M1" s="420"/>
      <c r="N1" s="420"/>
      <c r="O1" s="421"/>
      <c r="P1" s="421"/>
    </row>
    <row r="2" spans="1:17" x14ac:dyDescent="0.3">
      <c r="A2" s="422" t="s">
        <v>436</v>
      </c>
      <c r="B2" s="422"/>
      <c r="C2" s="422"/>
      <c r="D2" s="422"/>
      <c r="E2" s="422"/>
      <c r="F2" s="422"/>
      <c r="G2" s="422"/>
      <c r="H2" s="422"/>
      <c r="I2" s="422"/>
      <c r="J2" s="422"/>
      <c r="K2" s="422"/>
      <c r="L2" s="422"/>
      <c r="M2" s="422"/>
      <c r="N2" s="422"/>
      <c r="O2" s="294"/>
      <c r="P2" s="295"/>
    </row>
    <row r="3" spans="1:17" ht="41.25" customHeight="1" x14ac:dyDescent="0.3">
      <c r="A3" s="403" t="s">
        <v>4</v>
      </c>
      <c r="B3" s="403"/>
      <c r="C3" s="403"/>
      <c r="D3" s="403"/>
      <c r="E3" s="423" t="s">
        <v>168</v>
      </c>
      <c r="F3" s="423" t="s">
        <v>169</v>
      </c>
      <c r="G3" s="371" t="s">
        <v>170</v>
      </c>
      <c r="H3" s="371"/>
      <c r="I3" s="371"/>
      <c r="J3" s="371"/>
      <c r="K3" s="371"/>
      <c r="L3" s="372" t="s">
        <v>437</v>
      </c>
      <c r="M3" s="373"/>
      <c r="N3" s="374"/>
      <c r="O3" s="375" t="s">
        <v>438</v>
      </c>
      <c r="P3" s="376"/>
      <c r="Q3" s="54"/>
    </row>
    <row r="4" spans="1:17" ht="48" customHeight="1" x14ac:dyDescent="0.3">
      <c r="A4" s="296" t="s">
        <v>0</v>
      </c>
      <c r="B4" s="296" t="s">
        <v>1</v>
      </c>
      <c r="C4" s="296" t="s">
        <v>2</v>
      </c>
      <c r="D4" s="296" t="s">
        <v>3</v>
      </c>
      <c r="E4" s="424"/>
      <c r="F4" s="424"/>
      <c r="G4" s="297" t="s">
        <v>171</v>
      </c>
      <c r="H4" s="296" t="s">
        <v>172</v>
      </c>
      <c r="I4" s="296" t="s">
        <v>173</v>
      </c>
      <c r="J4" s="297" t="s">
        <v>174</v>
      </c>
      <c r="K4" s="297" t="s">
        <v>175</v>
      </c>
      <c r="L4" s="298" t="s">
        <v>439</v>
      </c>
      <c r="M4" s="298" t="s">
        <v>440</v>
      </c>
      <c r="N4" s="298" t="s">
        <v>441</v>
      </c>
      <c r="O4" s="298" t="s">
        <v>178</v>
      </c>
      <c r="P4" s="298" t="s">
        <v>179</v>
      </c>
      <c r="Q4" s="54"/>
    </row>
    <row r="5" spans="1:17" x14ac:dyDescent="0.3">
      <c r="A5" s="393" t="s">
        <v>5</v>
      </c>
      <c r="B5" s="393"/>
      <c r="C5" s="393"/>
      <c r="D5" s="393"/>
      <c r="E5" s="394" t="s">
        <v>295</v>
      </c>
      <c r="F5" s="299" t="s">
        <v>201</v>
      </c>
      <c r="G5" s="299"/>
      <c r="H5" s="300"/>
      <c r="I5" s="300"/>
      <c r="J5" s="301"/>
      <c r="K5" s="301"/>
      <c r="L5" s="302">
        <f>SUM(L6:L7)</f>
        <v>104040.663</v>
      </c>
      <c r="M5" s="302">
        <f>SUM(M6:M7)</f>
        <v>121040.967</v>
      </c>
      <c r="N5" s="302">
        <f>SUM(N6:N7)</f>
        <v>120698.77200000001</v>
      </c>
      <c r="O5" s="303">
        <f t="shared" ref="O5" si="0">N5/L5*100</f>
        <v>116.01115229340668</v>
      </c>
      <c r="P5" s="303">
        <f>N5/M5*100</f>
        <v>99.71728993209382</v>
      </c>
      <c r="Q5" s="54"/>
    </row>
    <row r="6" spans="1:17" ht="15.75" customHeight="1" x14ac:dyDescent="0.3">
      <c r="A6" s="393"/>
      <c r="B6" s="393"/>
      <c r="C6" s="393"/>
      <c r="D6" s="393"/>
      <c r="E6" s="394"/>
      <c r="F6" s="304" t="s">
        <v>442</v>
      </c>
      <c r="G6" s="301">
        <v>636</v>
      </c>
      <c r="H6" s="300"/>
      <c r="I6" s="300"/>
      <c r="J6" s="301"/>
      <c r="K6" s="301"/>
      <c r="L6" s="302">
        <f t="shared" ref="L6:N7" si="1">L9+L34+L81</f>
        <v>104040.663</v>
      </c>
      <c r="M6" s="302">
        <f t="shared" si="1"/>
        <v>60571.457000000009</v>
      </c>
      <c r="N6" s="302">
        <f t="shared" si="1"/>
        <v>60571.457000000009</v>
      </c>
      <c r="O6" s="303">
        <f>N6/L6*100</f>
        <v>58.219022498924303</v>
      </c>
      <c r="P6" s="303">
        <f t="shared" ref="P6:P69" si="2">N6/M6*100</f>
        <v>100</v>
      </c>
      <c r="Q6" s="54"/>
    </row>
    <row r="7" spans="1:17" ht="64.8" x14ac:dyDescent="0.3">
      <c r="A7" s="408"/>
      <c r="B7" s="408"/>
      <c r="C7" s="408"/>
      <c r="D7" s="408"/>
      <c r="E7" s="425"/>
      <c r="F7" s="305" t="s">
        <v>443</v>
      </c>
      <c r="G7" s="306">
        <v>629</v>
      </c>
      <c r="H7" s="307"/>
      <c r="I7" s="307"/>
      <c r="J7" s="306"/>
      <c r="K7" s="308"/>
      <c r="L7" s="302">
        <f t="shared" si="1"/>
        <v>0</v>
      </c>
      <c r="M7" s="302">
        <f t="shared" si="1"/>
        <v>60469.51</v>
      </c>
      <c r="N7" s="302">
        <f t="shared" si="1"/>
        <v>60127.315000000002</v>
      </c>
      <c r="O7" s="303">
        <v>0</v>
      </c>
      <c r="P7" s="303">
        <f t="shared" si="2"/>
        <v>99.434103236490586</v>
      </c>
      <c r="Q7" s="54"/>
    </row>
    <row r="8" spans="1:17" x14ac:dyDescent="0.3">
      <c r="A8" s="369" t="s">
        <v>5</v>
      </c>
      <c r="B8" s="369">
        <v>1</v>
      </c>
      <c r="C8" s="369"/>
      <c r="D8" s="369"/>
      <c r="E8" s="370" t="s">
        <v>156</v>
      </c>
      <c r="F8" s="309" t="s">
        <v>201</v>
      </c>
      <c r="G8" s="310"/>
      <c r="H8" s="311"/>
      <c r="I8" s="311"/>
      <c r="J8" s="310"/>
      <c r="K8" s="310"/>
      <c r="L8" s="302">
        <f>+L9+L10</f>
        <v>15469.034</v>
      </c>
      <c r="M8" s="302">
        <f t="shared" ref="M8:N8" si="3">+M9+M10</f>
        <v>16831.317000000003</v>
      </c>
      <c r="N8" s="302">
        <f t="shared" si="3"/>
        <v>16669.017</v>
      </c>
      <c r="O8" s="303">
        <f t="shared" ref="O8:O14" si="4">N8/L8*100</f>
        <v>107.75732343726183</v>
      </c>
      <c r="P8" s="303">
        <f t="shared" si="2"/>
        <v>99.035726081328022</v>
      </c>
      <c r="Q8" s="54"/>
    </row>
    <row r="9" spans="1:17" ht="48" x14ac:dyDescent="0.3">
      <c r="A9" s="369"/>
      <c r="B9" s="369"/>
      <c r="C9" s="369"/>
      <c r="D9" s="369"/>
      <c r="E9" s="370"/>
      <c r="F9" s="309" t="s">
        <v>442</v>
      </c>
      <c r="G9" s="310">
        <v>636</v>
      </c>
      <c r="H9" s="312" t="s">
        <v>444</v>
      </c>
      <c r="I9" s="312" t="s">
        <v>309</v>
      </c>
      <c r="J9" s="313"/>
      <c r="K9" s="313"/>
      <c r="L9" s="314">
        <f>L12+L30</f>
        <v>15469.034</v>
      </c>
      <c r="M9" s="314">
        <f>M12+M30</f>
        <v>8059.1689999999999</v>
      </c>
      <c r="N9" s="314">
        <f>N12+N30</f>
        <v>8059.1689999999999</v>
      </c>
      <c r="O9" s="303">
        <f t="shared" si="4"/>
        <v>52.098721872354794</v>
      </c>
      <c r="P9" s="303">
        <f t="shared" si="2"/>
        <v>100</v>
      </c>
      <c r="Q9" s="54"/>
    </row>
    <row r="10" spans="1:17" ht="72" x14ac:dyDescent="0.3">
      <c r="A10" s="369"/>
      <c r="B10" s="369"/>
      <c r="C10" s="369"/>
      <c r="D10" s="369"/>
      <c r="E10" s="370"/>
      <c r="F10" s="309" t="s">
        <v>443</v>
      </c>
      <c r="G10" s="310">
        <v>629</v>
      </c>
      <c r="H10" s="312" t="s">
        <v>444</v>
      </c>
      <c r="I10" s="312" t="s">
        <v>309</v>
      </c>
      <c r="J10" s="313"/>
      <c r="K10" s="313"/>
      <c r="L10" s="314">
        <f>L13+L29</f>
        <v>0</v>
      </c>
      <c r="M10" s="314">
        <f>M13+M29</f>
        <v>8772.148000000001</v>
      </c>
      <c r="N10" s="314">
        <f>N13+N29</f>
        <v>8609.848</v>
      </c>
      <c r="O10" s="303">
        <v>0</v>
      </c>
      <c r="P10" s="303">
        <f t="shared" si="2"/>
        <v>98.149826017527275</v>
      </c>
      <c r="Q10" s="54"/>
    </row>
    <row r="11" spans="1:17" x14ac:dyDescent="0.3">
      <c r="A11" s="386" t="s">
        <v>5</v>
      </c>
      <c r="B11" s="386">
        <v>1</v>
      </c>
      <c r="C11" s="386" t="s">
        <v>182</v>
      </c>
      <c r="D11" s="378"/>
      <c r="E11" s="389" t="s">
        <v>297</v>
      </c>
      <c r="F11" s="309" t="s">
        <v>201</v>
      </c>
      <c r="G11" s="310"/>
      <c r="H11" s="312"/>
      <c r="I11" s="312"/>
      <c r="J11" s="313"/>
      <c r="K11" s="313"/>
      <c r="L11" s="314">
        <f>L12+L13</f>
        <v>15419.034</v>
      </c>
      <c r="M11" s="314">
        <f t="shared" ref="M11:N11" si="5">M12+M13</f>
        <v>16784.034</v>
      </c>
      <c r="N11" s="314">
        <f t="shared" si="5"/>
        <v>16621.734</v>
      </c>
      <c r="O11" s="303">
        <f t="shared" si="4"/>
        <v>107.80009953930967</v>
      </c>
      <c r="P11" s="303">
        <f t="shared" si="2"/>
        <v>99.033009585180778</v>
      </c>
      <c r="Q11" s="54"/>
    </row>
    <row r="12" spans="1:17" ht="36" x14ac:dyDescent="0.3">
      <c r="A12" s="387"/>
      <c r="B12" s="387"/>
      <c r="C12" s="387"/>
      <c r="D12" s="388"/>
      <c r="E12" s="390"/>
      <c r="F12" s="309" t="s">
        <v>445</v>
      </c>
      <c r="G12" s="310">
        <v>636</v>
      </c>
      <c r="H12" s="312" t="s">
        <v>444</v>
      </c>
      <c r="I12" s="312" t="s">
        <v>309</v>
      </c>
      <c r="J12" s="313"/>
      <c r="K12" s="313"/>
      <c r="L12" s="314">
        <f>L14+L23</f>
        <v>15419.034</v>
      </c>
      <c r="M12" s="314">
        <f>M14+M23</f>
        <v>8038.8609999999999</v>
      </c>
      <c r="N12" s="314">
        <f>N14+N23</f>
        <v>8038.8609999999999</v>
      </c>
      <c r="O12" s="303">
        <f t="shared" si="4"/>
        <v>52.13595741471223</v>
      </c>
      <c r="P12" s="303">
        <f t="shared" si="2"/>
        <v>100</v>
      </c>
      <c r="Q12" s="54"/>
    </row>
    <row r="13" spans="1:17" ht="60" x14ac:dyDescent="0.3">
      <c r="A13" s="387"/>
      <c r="B13" s="387"/>
      <c r="C13" s="387"/>
      <c r="D13" s="388"/>
      <c r="E13" s="390"/>
      <c r="F13" s="309" t="s">
        <v>446</v>
      </c>
      <c r="G13" s="310">
        <v>629</v>
      </c>
      <c r="H13" s="311" t="s">
        <v>181</v>
      </c>
      <c r="I13" s="311" t="s">
        <v>182</v>
      </c>
      <c r="J13" s="313"/>
      <c r="K13" s="313"/>
      <c r="L13" s="314">
        <f>L16+L21+L25+L26</f>
        <v>0</v>
      </c>
      <c r="M13" s="314">
        <f>M16+M21+M25+M26</f>
        <v>8745.1730000000007</v>
      </c>
      <c r="N13" s="314">
        <f>N16+N21+N25+N26</f>
        <v>8582.8729999999996</v>
      </c>
      <c r="O13" s="303">
        <v>0</v>
      </c>
      <c r="P13" s="303">
        <f t="shared" si="2"/>
        <v>98.144119047158924</v>
      </c>
      <c r="Q13" s="54"/>
    </row>
    <row r="14" spans="1:17" x14ac:dyDescent="0.3">
      <c r="A14" s="369" t="s">
        <v>5</v>
      </c>
      <c r="B14" s="369">
        <v>1</v>
      </c>
      <c r="C14" s="369" t="s">
        <v>182</v>
      </c>
      <c r="D14" s="369" t="s">
        <v>298</v>
      </c>
      <c r="E14" s="370" t="s">
        <v>300</v>
      </c>
      <c r="F14" s="384" t="s">
        <v>447</v>
      </c>
      <c r="G14" s="391">
        <v>636</v>
      </c>
      <c r="H14" s="378" t="s">
        <v>181</v>
      </c>
      <c r="I14" s="378" t="s">
        <v>182</v>
      </c>
      <c r="J14" s="380" t="s">
        <v>448</v>
      </c>
      <c r="K14" s="380" t="s">
        <v>301</v>
      </c>
      <c r="L14" s="414">
        <v>15323.6</v>
      </c>
      <c r="M14" s="414">
        <v>7942.4629999999997</v>
      </c>
      <c r="N14" s="414">
        <v>7942.4629999999997</v>
      </c>
      <c r="O14" s="409">
        <f t="shared" si="4"/>
        <v>51.83157352058263</v>
      </c>
      <c r="P14" s="303">
        <f t="shared" si="2"/>
        <v>100</v>
      </c>
      <c r="Q14" s="54"/>
    </row>
    <row r="15" spans="1:17" x14ac:dyDescent="0.3">
      <c r="A15" s="369"/>
      <c r="B15" s="369"/>
      <c r="C15" s="369"/>
      <c r="D15" s="369"/>
      <c r="E15" s="370"/>
      <c r="F15" s="385"/>
      <c r="G15" s="392"/>
      <c r="H15" s="379"/>
      <c r="I15" s="379"/>
      <c r="J15" s="381"/>
      <c r="K15" s="381"/>
      <c r="L15" s="381"/>
      <c r="M15" s="381"/>
      <c r="N15" s="415"/>
      <c r="O15" s="410"/>
      <c r="P15" s="303"/>
    </row>
    <row r="16" spans="1:17" ht="54.75" customHeight="1" x14ac:dyDescent="0.3">
      <c r="A16" s="369"/>
      <c r="B16" s="369"/>
      <c r="C16" s="369"/>
      <c r="D16" s="369"/>
      <c r="E16" s="370"/>
      <c r="F16" s="309" t="s">
        <v>443</v>
      </c>
      <c r="G16" s="310">
        <v>629</v>
      </c>
      <c r="H16" s="311" t="s">
        <v>181</v>
      </c>
      <c r="I16" s="311" t="s">
        <v>182</v>
      </c>
      <c r="J16" s="313" t="s">
        <v>448</v>
      </c>
      <c r="K16" s="313" t="s">
        <v>301</v>
      </c>
      <c r="L16" s="314">
        <v>0</v>
      </c>
      <c r="M16" s="314">
        <v>7248.973</v>
      </c>
      <c r="N16" s="314">
        <v>7248.973</v>
      </c>
      <c r="O16" s="303">
        <v>0</v>
      </c>
      <c r="P16" s="303">
        <f t="shared" si="2"/>
        <v>100</v>
      </c>
    </row>
    <row r="17" spans="1:16" ht="36" x14ac:dyDescent="0.3">
      <c r="A17" s="369" t="s">
        <v>5</v>
      </c>
      <c r="B17" s="369">
        <v>1</v>
      </c>
      <c r="C17" s="369" t="s">
        <v>182</v>
      </c>
      <c r="D17" s="369">
        <v>3</v>
      </c>
      <c r="E17" s="370" t="s">
        <v>303</v>
      </c>
      <c r="F17" s="309" t="s">
        <v>304</v>
      </c>
      <c r="G17" s="426">
        <v>636</v>
      </c>
      <c r="H17" s="369" t="s">
        <v>181</v>
      </c>
      <c r="I17" s="369" t="s">
        <v>182</v>
      </c>
      <c r="J17" s="377" t="s">
        <v>305</v>
      </c>
      <c r="K17" s="377" t="s">
        <v>301</v>
      </c>
      <c r="L17" s="418">
        <v>0</v>
      </c>
      <c r="M17" s="418">
        <v>0</v>
      </c>
      <c r="N17" s="416">
        <v>0</v>
      </c>
      <c r="O17" s="303">
        <v>0</v>
      </c>
      <c r="P17" s="303">
        <v>0</v>
      </c>
    </row>
    <row r="18" spans="1:16" ht="34.5" customHeight="1" x14ac:dyDescent="0.3">
      <c r="A18" s="369"/>
      <c r="B18" s="369"/>
      <c r="C18" s="369"/>
      <c r="D18" s="369"/>
      <c r="E18" s="370"/>
      <c r="F18" s="309" t="s">
        <v>299</v>
      </c>
      <c r="G18" s="426"/>
      <c r="H18" s="369"/>
      <c r="I18" s="369"/>
      <c r="J18" s="377"/>
      <c r="K18" s="377"/>
      <c r="L18" s="418"/>
      <c r="M18" s="418"/>
      <c r="N18" s="417"/>
      <c r="O18" s="303"/>
      <c r="P18" s="303"/>
    </row>
    <row r="19" spans="1:16" x14ac:dyDescent="0.3">
      <c r="A19" s="369" t="s">
        <v>5</v>
      </c>
      <c r="B19" s="369">
        <v>1</v>
      </c>
      <c r="C19" s="369" t="s">
        <v>182</v>
      </c>
      <c r="D19" s="369">
        <v>4</v>
      </c>
      <c r="E19" s="370" t="s">
        <v>230</v>
      </c>
      <c r="F19" s="384" t="s">
        <v>447</v>
      </c>
      <c r="G19" s="391">
        <v>636</v>
      </c>
      <c r="H19" s="311" t="s">
        <v>181</v>
      </c>
      <c r="I19" s="311" t="s">
        <v>182</v>
      </c>
      <c r="J19" s="313" t="s">
        <v>183</v>
      </c>
      <c r="K19" s="315">
        <v>612</v>
      </c>
      <c r="L19" s="314">
        <v>370</v>
      </c>
      <c r="M19" s="314">
        <v>0</v>
      </c>
      <c r="N19" s="316">
        <v>0</v>
      </c>
      <c r="O19" s="303">
        <v>0</v>
      </c>
      <c r="P19" s="303">
        <v>0</v>
      </c>
    </row>
    <row r="20" spans="1:16" ht="34.5" customHeight="1" x14ac:dyDescent="0.3">
      <c r="A20" s="369"/>
      <c r="B20" s="369"/>
      <c r="C20" s="369"/>
      <c r="D20" s="369"/>
      <c r="E20" s="370"/>
      <c r="F20" s="385"/>
      <c r="G20" s="392"/>
      <c r="H20" s="311"/>
      <c r="I20" s="311"/>
      <c r="J20" s="313"/>
      <c r="K20" s="315"/>
      <c r="L20" s="314"/>
      <c r="M20" s="314"/>
      <c r="N20" s="316"/>
      <c r="O20" s="303"/>
      <c r="P20" s="303"/>
    </row>
    <row r="21" spans="1:16" x14ac:dyDescent="0.3">
      <c r="A21" s="369"/>
      <c r="B21" s="369"/>
      <c r="C21" s="369"/>
      <c r="D21" s="369"/>
      <c r="E21" s="370"/>
      <c r="F21" s="384" t="s">
        <v>443</v>
      </c>
      <c r="G21" s="391">
        <v>629</v>
      </c>
      <c r="H21" s="378" t="s">
        <v>181</v>
      </c>
      <c r="I21" s="378" t="s">
        <v>182</v>
      </c>
      <c r="J21" s="380" t="s">
        <v>449</v>
      </c>
      <c r="K21" s="382">
        <v>612</v>
      </c>
      <c r="L21" s="414">
        <v>0</v>
      </c>
      <c r="M21" s="414">
        <f>370+149.25</f>
        <v>519.25</v>
      </c>
      <c r="N21" s="416">
        <v>494.90499999999997</v>
      </c>
      <c r="O21" s="409">
        <v>0</v>
      </c>
      <c r="P21" s="303">
        <f t="shared" si="2"/>
        <v>95.311506981222919</v>
      </c>
    </row>
    <row r="22" spans="1:16" ht="34.5" customHeight="1" x14ac:dyDescent="0.3">
      <c r="A22" s="369"/>
      <c r="B22" s="369"/>
      <c r="C22" s="369"/>
      <c r="D22" s="369"/>
      <c r="E22" s="370"/>
      <c r="F22" s="385"/>
      <c r="G22" s="392"/>
      <c r="H22" s="379"/>
      <c r="I22" s="379"/>
      <c r="J22" s="381"/>
      <c r="K22" s="383"/>
      <c r="L22" s="419"/>
      <c r="M22" s="419"/>
      <c r="N22" s="417"/>
      <c r="O22" s="410"/>
      <c r="P22" s="303"/>
    </row>
    <row r="23" spans="1:16" x14ac:dyDescent="0.3">
      <c r="A23" s="369" t="s">
        <v>5</v>
      </c>
      <c r="B23" s="369">
        <v>1</v>
      </c>
      <c r="C23" s="369" t="s">
        <v>182</v>
      </c>
      <c r="D23" s="369">
        <v>5</v>
      </c>
      <c r="E23" s="370" t="s">
        <v>306</v>
      </c>
      <c r="F23" s="384" t="s">
        <v>442</v>
      </c>
      <c r="G23" s="426">
        <v>636</v>
      </c>
      <c r="H23" s="369" t="s">
        <v>181</v>
      </c>
      <c r="I23" s="369" t="s">
        <v>182</v>
      </c>
      <c r="J23" s="426" t="s">
        <v>450</v>
      </c>
      <c r="K23" s="377">
        <v>612</v>
      </c>
      <c r="L23" s="418">
        <v>95.433999999999997</v>
      </c>
      <c r="M23" s="418">
        <v>96.397999999999996</v>
      </c>
      <c r="N23" s="418">
        <v>96.397999999999996</v>
      </c>
      <c r="O23" s="409">
        <f>N23/L23*100</f>
        <v>101.01012217867846</v>
      </c>
      <c r="P23" s="303">
        <f t="shared" si="2"/>
        <v>100</v>
      </c>
    </row>
    <row r="24" spans="1:16" ht="34.5" customHeight="1" x14ac:dyDescent="0.3">
      <c r="A24" s="369"/>
      <c r="B24" s="369"/>
      <c r="C24" s="369"/>
      <c r="D24" s="369"/>
      <c r="E24" s="370"/>
      <c r="F24" s="385"/>
      <c r="G24" s="426"/>
      <c r="H24" s="369"/>
      <c r="I24" s="369"/>
      <c r="J24" s="426"/>
      <c r="K24" s="377"/>
      <c r="L24" s="418"/>
      <c r="M24" s="418"/>
      <c r="N24" s="418"/>
      <c r="O24" s="410"/>
      <c r="P24" s="303"/>
    </row>
    <row r="25" spans="1:16" ht="60" x14ac:dyDescent="0.3">
      <c r="A25" s="369"/>
      <c r="B25" s="369"/>
      <c r="C25" s="369"/>
      <c r="D25" s="369"/>
      <c r="E25" s="370"/>
      <c r="F25" s="309" t="s">
        <v>446</v>
      </c>
      <c r="G25" s="317">
        <v>629</v>
      </c>
      <c r="H25" s="312" t="s">
        <v>181</v>
      </c>
      <c r="I25" s="312" t="s">
        <v>182</v>
      </c>
      <c r="J25" s="309" t="s">
        <v>451</v>
      </c>
      <c r="K25" s="317">
        <v>0</v>
      </c>
      <c r="L25" s="316">
        <v>0</v>
      </c>
      <c r="M25" s="316">
        <v>845.75</v>
      </c>
      <c r="N25" s="316">
        <v>707.79499999999996</v>
      </c>
      <c r="O25" s="303">
        <v>0</v>
      </c>
      <c r="P25" s="303">
        <f t="shared" si="2"/>
        <v>83.688442211055275</v>
      </c>
    </row>
    <row r="26" spans="1:16" ht="34.5" customHeight="1" x14ac:dyDescent="0.3">
      <c r="A26" s="369" t="s">
        <v>5</v>
      </c>
      <c r="B26" s="369">
        <v>1</v>
      </c>
      <c r="C26" s="369" t="s">
        <v>182</v>
      </c>
      <c r="D26" s="369">
        <v>8</v>
      </c>
      <c r="E26" s="370" t="s">
        <v>320</v>
      </c>
      <c r="F26" s="309" t="s">
        <v>443</v>
      </c>
      <c r="G26" s="377">
        <v>629</v>
      </c>
      <c r="H26" s="369" t="s">
        <v>181</v>
      </c>
      <c r="I26" s="369" t="s">
        <v>182</v>
      </c>
      <c r="J26" s="377" t="s">
        <v>452</v>
      </c>
      <c r="K26" s="377">
        <v>612</v>
      </c>
      <c r="L26" s="418">
        <v>0</v>
      </c>
      <c r="M26" s="418">
        <v>131.19999999999999</v>
      </c>
      <c r="N26" s="418">
        <v>131.19999999999999</v>
      </c>
      <c r="O26" s="409">
        <v>0</v>
      </c>
      <c r="P26" s="303">
        <f t="shared" si="2"/>
        <v>100</v>
      </c>
    </row>
    <row r="27" spans="1:16" ht="24" x14ac:dyDescent="0.3">
      <c r="A27" s="369"/>
      <c r="B27" s="369"/>
      <c r="C27" s="369"/>
      <c r="D27" s="369"/>
      <c r="E27" s="370"/>
      <c r="F27" s="309" t="s">
        <v>302</v>
      </c>
      <c r="G27" s="377"/>
      <c r="H27" s="369"/>
      <c r="I27" s="369"/>
      <c r="J27" s="377"/>
      <c r="K27" s="377"/>
      <c r="L27" s="418"/>
      <c r="M27" s="418"/>
      <c r="N27" s="418"/>
      <c r="O27" s="411"/>
      <c r="P27" s="303"/>
    </row>
    <row r="28" spans="1:16" ht="34.5" customHeight="1" x14ac:dyDescent="0.3">
      <c r="A28" s="408" t="s">
        <v>5</v>
      </c>
      <c r="B28" s="408">
        <v>1</v>
      </c>
      <c r="C28" s="408" t="s">
        <v>186</v>
      </c>
      <c r="D28" s="378"/>
      <c r="E28" s="384" t="s">
        <v>308</v>
      </c>
      <c r="F28" s="309" t="s">
        <v>201</v>
      </c>
      <c r="G28" s="310"/>
      <c r="H28" s="311"/>
      <c r="I28" s="311"/>
      <c r="J28" s="310"/>
      <c r="K28" s="310"/>
      <c r="L28" s="314">
        <f>L29+L30</f>
        <v>50</v>
      </c>
      <c r="M28" s="314">
        <f t="shared" ref="M28:N28" si="6">M29+M30</f>
        <v>47.283000000000001</v>
      </c>
      <c r="N28" s="314">
        <f t="shared" si="6"/>
        <v>47.283000000000001</v>
      </c>
      <c r="O28" s="303">
        <f t="shared" ref="O28:O37" si="7">N28/L28*100</f>
        <v>94.566000000000003</v>
      </c>
      <c r="P28" s="303">
        <f t="shared" si="2"/>
        <v>100</v>
      </c>
    </row>
    <row r="29" spans="1:16" ht="72" x14ac:dyDescent="0.3">
      <c r="A29" s="387"/>
      <c r="B29" s="387"/>
      <c r="C29" s="387"/>
      <c r="D29" s="387"/>
      <c r="E29" s="390"/>
      <c r="F29" s="309" t="s">
        <v>443</v>
      </c>
      <c r="G29" s="301">
        <v>629</v>
      </c>
      <c r="H29" s="300" t="s">
        <v>181</v>
      </c>
      <c r="I29" s="300" t="s">
        <v>182</v>
      </c>
      <c r="J29" s="318"/>
      <c r="K29" s="299"/>
      <c r="L29" s="314">
        <f>L32</f>
        <v>0</v>
      </c>
      <c r="M29" s="314">
        <f>M32</f>
        <v>26.975000000000001</v>
      </c>
      <c r="N29" s="314">
        <f t="shared" ref="N29" si="8">N32</f>
        <v>26.975000000000001</v>
      </c>
      <c r="O29" s="303">
        <v>0</v>
      </c>
      <c r="P29" s="303">
        <f t="shared" si="2"/>
        <v>100</v>
      </c>
    </row>
    <row r="30" spans="1:16" ht="34.5" customHeight="1" x14ac:dyDescent="0.3">
      <c r="A30" s="406"/>
      <c r="B30" s="406"/>
      <c r="C30" s="406"/>
      <c r="D30" s="406"/>
      <c r="E30" s="407"/>
      <c r="F30" s="309" t="s">
        <v>447</v>
      </c>
      <c r="G30" s="301">
        <v>636</v>
      </c>
      <c r="H30" s="300" t="s">
        <v>181</v>
      </c>
      <c r="I30" s="300" t="s">
        <v>182</v>
      </c>
      <c r="J30" s="318"/>
      <c r="K30" s="299"/>
      <c r="L30" s="314">
        <v>50</v>
      </c>
      <c r="M30" s="314">
        <v>20.308</v>
      </c>
      <c r="N30" s="316">
        <f>N31</f>
        <v>20.308</v>
      </c>
      <c r="O30" s="303">
        <f t="shared" si="7"/>
        <v>40.616</v>
      </c>
      <c r="P30" s="303">
        <f t="shared" si="2"/>
        <v>100</v>
      </c>
    </row>
    <row r="31" spans="1:16" ht="48" x14ac:dyDescent="0.3">
      <c r="A31" s="369"/>
      <c r="B31" s="369"/>
      <c r="C31" s="369"/>
      <c r="D31" s="369"/>
      <c r="E31" s="370"/>
      <c r="F31" s="309" t="s">
        <v>447</v>
      </c>
      <c r="G31" s="310">
        <v>636</v>
      </c>
      <c r="H31" s="311" t="s">
        <v>181</v>
      </c>
      <c r="I31" s="311" t="s">
        <v>182</v>
      </c>
      <c r="J31" s="313" t="s">
        <v>187</v>
      </c>
      <c r="K31" s="319">
        <v>612</v>
      </c>
      <c r="L31" s="314">
        <v>50</v>
      </c>
      <c r="M31" s="314">
        <v>20.308</v>
      </c>
      <c r="N31" s="314">
        <v>20.308</v>
      </c>
      <c r="O31" s="303">
        <f t="shared" si="7"/>
        <v>40.616</v>
      </c>
      <c r="P31" s="303">
        <f t="shared" si="2"/>
        <v>100</v>
      </c>
    </row>
    <row r="32" spans="1:16" ht="39.75" customHeight="1" x14ac:dyDescent="0.3">
      <c r="A32" s="369"/>
      <c r="B32" s="369"/>
      <c r="C32" s="369"/>
      <c r="D32" s="369"/>
      <c r="E32" s="370"/>
      <c r="F32" s="309" t="s">
        <v>443</v>
      </c>
      <c r="G32" s="310">
        <v>629</v>
      </c>
      <c r="H32" s="311" t="s">
        <v>181</v>
      </c>
      <c r="I32" s="311" t="s">
        <v>182</v>
      </c>
      <c r="J32" s="313" t="s">
        <v>187</v>
      </c>
      <c r="K32" s="319">
        <v>612</v>
      </c>
      <c r="L32" s="314">
        <v>0</v>
      </c>
      <c r="M32" s="314">
        <v>26.975000000000001</v>
      </c>
      <c r="N32" s="314">
        <v>26.975000000000001</v>
      </c>
      <c r="O32" s="303">
        <v>0</v>
      </c>
      <c r="P32" s="303">
        <f t="shared" si="2"/>
        <v>100</v>
      </c>
    </row>
    <row r="33" spans="1:16" ht="36" customHeight="1" x14ac:dyDescent="0.3">
      <c r="A33" s="393" t="s">
        <v>5</v>
      </c>
      <c r="B33" s="393">
        <v>2</v>
      </c>
      <c r="C33" s="369"/>
      <c r="D33" s="369"/>
      <c r="E33" s="394" t="s">
        <v>7</v>
      </c>
      <c r="F33" s="309" t="s">
        <v>201</v>
      </c>
      <c r="G33" s="310"/>
      <c r="H33" s="311"/>
      <c r="I33" s="311"/>
      <c r="J33" s="310"/>
      <c r="K33" s="310"/>
      <c r="L33" s="302">
        <f>SUM(L34:L35)</f>
        <v>64745.129000000001</v>
      </c>
      <c r="M33" s="302">
        <f>SUM(M34:M35)</f>
        <v>81564.670000000013</v>
      </c>
      <c r="N33" s="302">
        <f>SUM(N34:N35)</f>
        <v>81502.430000000008</v>
      </c>
      <c r="O33" s="303">
        <f t="shared" si="7"/>
        <v>125.88194858643345</v>
      </c>
      <c r="P33" s="303">
        <f t="shared" si="2"/>
        <v>99.923692451646033</v>
      </c>
    </row>
    <row r="34" spans="1:16" ht="40.950000000000003" customHeight="1" x14ac:dyDescent="0.3">
      <c r="A34" s="393"/>
      <c r="B34" s="393"/>
      <c r="C34" s="369"/>
      <c r="D34" s="369"/>
      <c r="E34" s="394"/>
      <c r="F34" s="309" t="s">
        <v>447</v>
      </c>
      <c r="G34" s="310">
        <v>636</v>
      </c>
      <c r="H34" s="312" t="s">
        <v>316</v>
      </c>
      <c r="I34" s="312" t="s">
        <v>309</v>
      </c>
      <c r="J34" s="313"/>
      <c r="K34" s="313"/>
      <c r="L34" s="314">
        <f t="shared" ref="L34:N35" si="9">L37+L70+L75</f>
        <v>64745.129000000001</v>
      </c>
      <c r="M34" s="314">
        <f t="shared" si="9"/>
        <v>39765.096000000005</v>
      </c>
      <c r="N34" s="314">
        <f t="shared" si="9"/>
        <v>39765.096000000005</v>
      </c>
      <c r="O34" s="303">
        <f t="shared" si="7"/>
        <v>61.417896008825622</v>
      </c>
      <c r="P34" s="303">
        <f t="shared" si="2"/>
        <v>100</v>
      </c>
    </row>
    <row r="35" spans="1:16" ht="72" x14ac:dyDescent="0.3">
      <c r="A35" s="393"/>
      <c r="B35" s="393"/>
      <c r="C35" s="369"/>
      <c r="D35" s="369"/>
      <c r="E35" s="394"/>
      <c r="F35" s="309" t="s">
        <v>443</v>
      </c>
      <c r="G35" s="310">
        <v>629</v>
      </c>
      <c r="H35" s="312" t="s">
        <v>181</v>
      </c>
      <c r="I35" s="312" t="s">
        <v>182</v>
      </c>
      <c r="J35" s="313"/>
      <c r="K35" s="313"/>
      <c r="L35" s="314">
        <f t="shared" si="9"/>
        <v>0</v>
      </c>
      <c r="M35" s="314">
        <f t="shared" si="9"/>
        <v>41799.574000000001</v>
      </c>
      <c r="N35" s="314">
        <f t="shared" si="9"/>
        <v>41737.334000000003</v>
      </c>
      <c r="O35" s="303">
        <v>0</v>
      </c>
      <c r="P35" s="303">
        <f t="shared" si="2"/>
        <v>99.851098960960698</v>
      </c>
    </row>
    <row r="36" spans="1:16" ht="32.25" customHeight="1" x14ac:dyDescent="0.3">
      <c r="A36" s="386" t="s">
        <v>5</v>
      </c>
      <c r="B36" s="386">
        <v>2</v>
      </c>
      <c r="C36" s="386" t="s">
        <v>182</v>
      </c>
      <c r="D36" s="378"/>
      <c r="E36" s="389" t="s">
        <v>189</v>
      </c>
      <c r="F36" s="309" t="s">
        <v>201</v>
      </c>
      <c r="G36" s="310"/>
      <c r="H36" s="312"/>
      <c r="I36" s="312"/>
      <c r="J36" s="310"/>
      <c r="K36" s="310"/>
      <c r="L36" s="314">
        <f>SUM(L37:L38)</f>
        <v>64370.150999999998</v>
      </c>
      <c r="M36" s="314">
        <f>SUM(M37:M38)</f>
        <v>80623.293999999994</v>
      </c>
      <c r="N36" s="314">
        <f>SUM(N37:N38)</f>
        <v>80561.054000000004</v>
      </c>
      <c r="O36" s="303">
        <f t="shared" si="7"/>
        <v>125.15281189879452</v>
      </c>
      <c r="P36" s="303">
        <f t="shared" si="2"/>
        <v>99.922801467278191</v>
      </c>
    </row>
    <row r="37" spans="1:16" ht="48" x14ac:dyDescent="0.3">
      <c r="A37" s="387"/>
      <c r="B37" s="387"/>
      <c r="C37" s="387"/>
      <c r="D37" s="387"/>
      <c r="E37" s="390"/>
      <c r="F37" s="309" t="s">
        <v>447</v>
      </c>
      <c r="G37" s="310">
        <v>636</v>
      </c>
      <c r="H37" s="311" t="s">
        <v>181</v>
      </c>
      <c r="I37" s="311" t="s">
        <v>182</v>
      </c>
      <c r="J37" s="313"/>
      <c r="K37" s="313"/>
      <c r="L37" s="314">
        <f>L41+L44+L50+L52+L65</f>
        <v>64370.150999999998</v>
      </c>
      <c r="M37" s="314">
        <f>M41+M44+M50+M52+M65</f>
        <v>39403.055</v>
      </c>
      <c r="N37" s="314">
        <f>N41+N44+N50+N52+N65</f>
        <v>39403.055</v>
      </c>
      <c r="O37" s="303">
        <f t="shared" si="7"/>
        <v>61.213239968941515</v>
      </c>
      <c r="P37" s="303">
        <f t="shared" si="2"/>
        <v>100</v>
      </c>
    </row>
    <row r="38" spans="1:16" ht="72" x14ac:dyDescent="0.3">
      <c r="A38" s="387"/>
      <c r="B38" s="387"/>
      <c r="C38" s="387"/>
      <c r="D38" s="387"/>
      <c r="E38" s="390"/>
      <c r="F38" s="309" t="s">
        <v>443</v>
      </c>
      <c r="G38" s="310">
        <v>629</v>
      </c>
      <c r="H38" s="311" t="s">
        <v>181</v>
      </c>
      <c r="I38" s="311" t="s">
        <v>182</v>
      </c>
      <c r="J38" s="313"/>
      <c r="K38" s="313"/>
      <c r="L38" s="314">
        <v>0</v>
      </c>
      <c r="M38" s="314">
        <f t="shared" ref="M38:N38" si="10">M43+M45+M48+M53+M60+M61+M62+M64+M67</f>
        <v>41220.239000000001</v>
      </c>
      <c r="N38" s="314">
        <f t="shared" si="10"/>
        <v>41157.999000000003</v>
      </c>
      <c r="O38" s="303">
        <v>0</v>
      </c>
      <c r="P38" s="303">
        <f t="shared" si="2"/>
        <v>99.849006212700516</v>
      </c>
    </row>
    <row r="39" spans="1:16" ht="60" x14ac:dyDescent="0.3">
      <c r="A39" s="396" t="s">
        <v>5</v>
      </c>
      <c r="B39" s="396">
        <v>2</v>
      </c>
      <c r="C39" s="396" t="s">
        <v>182</v>
      </c>
      <c r="D39" s="396">
        <v>1</v>
      </c>
      <c r="E39" s="384" t="s">
        <v>230</v>
      </c>
      <c r="F39" s="309" t="s">
        <v>446</v>
      </c>
      <c r="G39" s="310">
        <v>629</v>
      </c>
      <c r="H39" s="311" t="s">
        <v>181</v>
      </c>
      <c r="I39" s="311" t="s">
        <v>182</v>
      </c>
      <c r="J39" s="313" t="s">
        <v>191</v>
      </c>
      <c r="K39" s="319">
        <v>612</v>
      </c>
      <c r="L39" s="314">
        <v>0</v>
      </c>
      <c r="M39" s="314">
        <v>0</v>
      </c>
      <c r="N39" s="316">
        <v>0</v>
      </c>
      <c r="O39" s="320">
        <v>0</v>
      </c>
      <c r="P39" s="303">
        <v>0</v>
      </c>
    </row>
    <row r="40" spans="1:16" ht="48" x14ac:dyDescent="0.3">
      <c r="A40" s="396"/>
      <c r="B40" s="396"/>
      <c r="C40" s="396"/>
      <c r="D40" s="396"/>
      <c r="E40" s="385"/>
      <c r="F40" s="309" t="s">
        <v>447</v>
      </c>
      <c r="G40" s="310">
        <v>636</v>
      </c>
      <c r="H40" s="311" t="s">
        <v>181</v>
      </c>
      <c r="I40" s="311" t="s">
        <v>182</v>
      </c>
      <c r="J40" s="313" t="s">
        <v>191</v>
      </c>
      <c r="K40" s="319">
        <v>612</v>
      </c>
      <c r="L40" s="314">
        <v>0</v>
      </c>
      <c r="M40" s="314">
        <v>0</v>
      </c>
      <c r="N40" s="316">
        <v>0</v>
      </c>
      <c r="O40" s="320">
        <v>0</v>
      </c>
      <c r="P40" s="303">
        <v>0</v>
      </c>
    </row>
    <row r="41" spans="1:16" x14ac:dyDescent="0.3">
      <c r="A41" s="396" t="s">
        <v>5</v>
      </c>
      <c r="B41" s="396">
        <v>2</v>
      </c>
      <c r="C41" s="396" t="s">
        <v>182</v>
      </c>
      <c r="D41" s="369" t="s">
        <v>310</v>
      </c>
      <c r="E41" s="370" t="s">
        <v>300</v>
      </c>
      <c r="F41" s="384" t="s">
        <v>447</v>
      </c>
      <c r="G41" s="391">
        <v>636</v>
      </c>
      <c r="H41" s="378" t="s">
        <v>181</v>
      </c>
      <c r="I41" s="378" t="s">
        <v>182</v>
      </c>
      <c r="J41" s="384" t="s">
        <v>453</v>
      </c>
      <c r="K41" s="384" t="s">
        <v>454</v>
      </c>
      <c r="L41" s="414">
        <v>62321</v>
      </c>
      <c r="M41" s="414">
        <v>34641.678</v>
      </c>
      <c r="N41" s="414">
        <v>34641.678</v>
      </c>
      <c r="O41" s="409">
        <f>N41/L41*100</f>
        <v>55.585882768248261</v>
      </c>
      <c r="P41" s="303">
        <f t="shared" si="2"/>
        <v>100</v>
      </c>
    </row>
    <row r="42" spans="1:16" x14ac:dyDescent="0.3">
      <c r="A42" s="396"/>
      <c r="B42" s="396"/>
      <c r="C42" s="396"/>
      <c r="D42" s="369"/>
      <c r="E42" s="370"/>
      <c r="F42" s="385"/>
      <c r="G42" s="392"/>
      <c r="H42" s="379"/>
      <c r="I42" s="379"/>
      <c r="J42" s="385"/>
      <c r="K42" s="395"/>
      <c r="L42" s="381"/>
      <c r="M42" s="381"/>
      <c r="N42" s="415"/>
      <c r="O42" s="410"/>
      <c r="P42" s="303"/>
    </row>
    <row r="43" spans="1:16" ht="72" x14ac:dyDescent="0.3">
      <c r="A43" s="396"/>
      <c r="B43" s="396"/>
      <c r="C43" s="396"/>
      <c r="D43" s="369"/>
      <c r="E43" s="370"/>
      <c r="F43" s="309" t="s">
        <v>443</v>
      </c>
      <c r="G43" s="310">
        <v>629</v>
      </c>
      <c r="H43" s="311" t="s">
        <v>181</v>
      </c>
      <c r="I43" s="311" t="s">
        <v>182</v>
      </c>
      <c r="J43" s="309" t="s">
        <v>455</v>
      </c>
      <c r="K43" s="309" t="s">
        <v>454</v>
      </c>
      <c r="L43" s="314">
        <v>0</v>
      </c>
      <c r="M43" s="314">
        <f>28935.539</f>
        <v>28935.539000000001</v>
      </c>
      <c r="N43" s="314">
        <f>28935.539</f>
        <v>28935.539000000001</v>
      </c>
      <c r="O43" s="303">
        <v>0</v>
      </c>
      <c r="P43" s="303">
        <f t="shared" si="2"/>
        <v>100</v>
      </c>
    </row>
    <row r="44" spans="1:16" ht="36" x14ac:dyDescent="0.3">
      <c r="A44" s="369" t="s">
        <v>5</v>
      </c>
      <c r="B44" s="369">
        <v>2</v>
      </c>
      <c r="C44" s="369" t="s">
        <v>182</v>
      </c>
      <c r="D44" s="369">
        <v>3</v>
      </c>
      <c r="E44" s="370" t="s">
        <v>311</v>
      </c>
      <c r="F44" s="321" t="s">
        <v>445</v>
      </c>
      <c r="G44" s="317">
        <v>636</v>
      </c>
      <c r="H44" s="311" t="s">
        <v>181</v>
      </c>
      <c r="I44" s="311" t="s">
        <v>182</v>
      </c>
      <c r="J44" s="310" t="s">
        <v>312</v>
      </c>
      <c r="K44" s="317">
        <v>612</v>
      </c>
      <c r="L44" s="314">
        <v>20.399999999999999</v>
      </c>
      <c r="M44" s="314">
        <v>502.65199999999999</v>
      </c>
      <c r="N44" s="314">
        <v>502.65199999999999</v>
      </c>
      <c r="O44" s="303">
        <f>N44/L44*100</f>
        <v>2463.9803921568628</v>
      </c>
      <c r="P44" s="303">
        <f t="shared" si="2"/>
        <v>100</v>
      </c>
    </row>
    <row r="45" spans="1:16" ht="60" x14ac:dyDescent="0.3">
      <c r="A45" s="369"/>
      <c r="B45" s="369"/>
      <c r="C45" s="369"/>
      <c r="D45" s="369"/>
      <c r="E45" s="370"/>
      <c r="F45" s="309" t="s">
        <v>446</v>
      </c>
      <c r="G45" s="317">
        <v>629</v>
      </c>
      <c r="H45" s="312" t="s">
        <v>181</v>
      </c>
      <c r="I45" s="312" t="s">
        <v>182</v>
      </c>
      <c r="J45" s="317" t="s">
        <v>456</v>
      </c>
      <c r="K45" s="317">
        <v>612</v>
      </c>
      <c r="L45" s="316">
        <v>0</v>
      </c>
      <c r="M45" s="316">
        <v>524.07000000000005</v>
      </c>
      <c r="N45" s="316">
        <v>524.07000000000005</v>
      </c>
      <c r="O45" s="303">
        <v>0</v>
      </c>
      <c r="P45" s="303">
        <f t="shared" si="2"/>
        <v>100</v>
      </c>
    </row>
    <row r="46" spans="1:16" ht="36" x14ac:dyDescent="0.3">
      <c r="A46" s="378" t="s">
        <v>5</v>
      </c>
      <c r="B46" s="378">
        <v>2</v>
      </c>
      <c r="C46" s="378" t="s">
        <v>182</v>
      </c>
      <c r="D46" s="378">
        <v>4</v>
      </c>
      <c r="E46" s="384" t="s">
        <v>313</v>
      </c>
      <c r="F46" s="309" t="s">
        <v>296</v>
      </c>
      <c r="G46" s="401">
        <v>636</v>
      </c>
      <c r="H46" s="378" t="s">
        <v>181</v>
      </c>
      <c r="I46" s="378" t="s">
        <v>182</v>
      </c>
      <c r="J46" s="391" t="s">
        <v>188</v>
      </c>
      <c r="K46" s="401">
        <v>611</v>
      </c>
      <c r="L46" s="414">
        <v>0</v>
      </c>
      <c r="M46" s="414">
        <v>0</v>
      </c>
      <c r="N46" s="416">
        <v>0</v>
      </c>
      <c r="O46" s="412">
        <v>0</v>
      </c>
      <c r="P46" s="303">
        <v>0</v>
      </c>
    </row>
    <row r="47" spans="1:16" ht="48" x14ac:dyDescent="0.3">
      <c r="A47" s="398"/>
      <c r="B47" s="398"/>
      <c r="C47" s="398"/>
      <c r="D47" s="398"/>
      <c r="E47" s="399"/>
      <c r="F47" s="309" t="s">
        <v>442</v>
      </c>
      <c r="G47" s="402"/>
      <c r="H47" s="379"/>
      <c r="I47" s="379"/>
      <c r="J47" s="392"/>
      <c r="K47" s="402"/>
      <c r="L47" s="419"/>
      <c r="M47" s="419"/>
      <c r="N47" s="417"/>
      <c r="O47" s="413"/>
      <c r="P47" s="303">
        <v>0</v>
      </c>
    </row>
    <row r="48" spans="1:16" ht="72" x14ac:dyDescent="0.3">
      <c r="A48" s="379"/>
      <c r="B48" s="379"/>
      <c r="C48" s="379"/>
      <c r="D48" s="379"/>
      <c r="E48" s="400"/>
      <c r="F48" s="309" t="s">
        <v>443</v>
      </c>
      <c r="G48" s="297">
        <v>629</v>
      </c>
      <c r="H48" s="296" t="s">
        <v>181</v>
      </c>
      <c r="I48" s="296" t="s">
        <v>182</v>
      </c>
      <c r="J48" s="317" t="s">
        <v>188</v>
      </c>
      <c r="K48" s="317">
        <v>611</v>
      </c>
      <c r="L48" s="316">
        <v>0</v>
      </c>
      <c r="M48" s="316">
        <v>300</v>
      </c>
      <c r="N48" s="316">
        <v>300</v>
      </c>
      <c r="O48" s="303">
        <v>0</v>
      </c>
      <c r="P48" s="303">
        <f t="shared" si="2"/>
        <v>100</v>
      </c>
    </row>
    <row r="49" spans="1:16" ht="36" x14ac:dyDescent="0.3">
      <c r="A49" s="378" t="s">
        <v>5</v>
      </c>
      <c r="B49" s="378">
        <v>2</v>
      </c>
      <c r="C49" s="378" t="s">
        <v>182</v>
      </c>
      <c r="D49" s="378">
        <v>5</v>
      </c>
      <c r="E49" s="384" t="s">
        <v>314</v>
      </c>
      <c r="F49" s="309" t="s">
        <v>296</v>
      </c>
      <c r="G49" s="310">
        <v>632</v>
      </c>
      <c r="H49" s="311" t="s">
        <v>181</v>
      </c>
      <c r="I49" s="311" t="s">
        <v>194</v>
      </c>
      <c r="J49" s="309" t="s">
        <v>315</v>
      </c>
      <c r="K49" s="319">
        <v>612</v>
      </c>
      <c r="L49" s="314">
        <v>0</v>
      </c>
      <c r="M49" s="314">
        <v>0</v>
      </c>
      <c r="N49" s="316">
        <v>0</v>
      </c>
      <c r="O49" s="303">
        <v>0</v>
      </c>
      <c r="P49" s="303">
        <v>0</v>
      </c>
    </row>
    <row r="50" spans="1:16" ht="48" x14ac:dyDescent="0.3">
      <c r="A50" s="379"/>
      <c r="B50" s="379"/>
      <c r="C50" s="379"/>
      <c r="D50" s="379"/>
      <c r="E50" s="385"/>
      <c r="F50" s="309" t="s">
        <v>442</v>
      </c>
      <c r="G50" s="310">
        <v>636</v>
      </c>
      <c r="H50" s="311" t="s">
        <v>181</v>
      </c>
      <c r="I50" s="311" t="s">
        <v>182</v>
      </c>
      <c r="J50" s="309" t="s">
        <v>315</v>
      </c>
      <c r="K50" s="319">
        <v>612</v>
      </c>
      <c r="L50" s="314">
        <v>1540</v>
      </c>
      <c r="M50" s="314">
        <v>1555.5550000000001</v>
      </c>
      <c r="N50" s="314">
        <v>1555.5550000000001</v>
      </c>
      <c r="O50" s="303">
        <f t="shared" ref="O50:O93" si="11">N50/L50*100</f>
        <v>101.01006493506495</v>
      </c>
      <c r="P50" s="303">
        <f t="shared" si="2"/>
        <v>100</v>
      </c>
    </row>
    <row r="51" spans="1:16" x14ac:dyDescent="0.3">
      <c r="A51" s="311"/>
      <c r="B51" s="311"/>
      <c r="C51" s="311"/>
      <c r="D51" s="311"/>
      <c r="E51" s="309"/>
      <c r="F51" s="309"/>
      <c r="G51" s="310"/>
      <c r="H51" s="311"/>
      <c r="I51" s="311"/>
      <c r="J51" s="317"/>
      <c r="K51" s="317"/>
      <c r="L51" s="314"/>
      <c r="M51" s="314"/>
      <c r="N51" s="316"/>
      <c r="O51" s="303" t="e">
        <f t="shared" si="11"/>
        <v>#DIV/0!</v>
      </c>
      <c r="P51" s="303" t="e">
        <f t="shared" si="2"/>
        <v>#DIV/0!</v>
      </c>
    </row>
    <row r="52" spans="1:16" ht="60" x14ac:dyDescent="0.3">
      <c r="A52" s="369" t="s">
        <v>5</v>
      </c>
      <c r="B52" s="369">
        <v>2</v>
      </c>
      <c r="C52" s="369" t="s">
        <v>182</v>
      </c>
      <c r="D52" s="369">
        <v>8</v>
      </c>
      <c r="E52" s="370" t="s">
        <v>317</v>
      </c>
      <c r="F52" s="309" t="s">
        <v>296</v>
      </c>
      <c r="G52" s="310">
        <v>636</v>
      </c>
      <c r="H52" s="311" t="s">
        <v>181</v>
      </c>
      <c r="I52" s="311" t="s">
        <v>182</v>
      </c>
      <c r="J52" s="317" t="s">
        <v>457</v>
      </c>
      <c r="K52" s="317">
        <v>612</v>
      </c>
      <c r="L52" s="314">
        <v>488.75099999999998</v>
      </c>
      <c r="M52" s="314">
        <v>0</v>
      </c>
      <c r="N52" s="316">
        <v>0</v>
      </c>
      <c r="O52" s="303">
        <v>0</v>
      </c>
      <c r="P52" s="303">
        <v>0</v>
      </c>
    </row>
    <row r="53" spans="1:16" ht="144" x14ac:dyDescent="0.3">
      <c r="A53" s="369"/>
      <c r="B53" s="369"/>
      <c r="C53" s="369"/>
      <c r="D53" s="369"/>
      <c r="E53" s="370"/>
      <c r="F53" s="370" t="s">
        <v>443</v>
      </c>
      <c r="G53" s="371">
        <v>629</v>
      </c>
      <c r="H53" s="403" t="s">
        <v>181</v>
      </c>
      <c r="I53" s="403" t="s">
        <v>182</v>
      </c>
      <c r="J53" s="317" t="s">
        <v>458</v>
      </c>
      <c r="K53" s="397">
        <v>612</v>
      </c>
      <c r="L53" s="427">
        <v>0</v>
      </c>
      <c r="M53" s="427">
        <v>946.95600000000002</v>
      </c>
      <c r="N53" s="427">
        <v>937.62</v>
      </c>
      <c r="O53" s="409">
        <v>0</v>
      </c>
      <c r="P53" s="409">
        <f t="shared" si="2"/>
        <v>99.014104140002274</v>
      </c>
    </row>
    <row r="54" spans="1:16" x14ac:dyDescent="0.3">
      <c r="A54" s="369"/>
      <c r="B54" s="369"/>
      <c r="C54" s="369"/>
      <c r="D54" s="369"/>
      <c r="E54" s="370"/>
      <c r="F54" s="370"/>
      <c r="G54" s="371"/>
      <c r="H54" s="403"/>
      <c r="I54" s="403"/>
      <c r="J54" s="317" t="s">
        <v>459</v>
      </c>
      <c r="K54" s="397"/>
      <c r="L54" s="427"/>
      <c r="M54" s="427"/>
      <c r="N54" s="427"/>
      <c r="O54" s="428"/>
      <c r="P54" s="429"/>
    </row>
    <row r="55" spans="1:16" x14ac:dyDescent="0.3">
      <c r="A55" s="369"/>
      <c r="B55" s="369"/>
      <c r="C55" s="369"/>
      <c r="D55" s="369"/>
      <c r="E55" s="370"/>
      <c r="F55" s="370"/>
      <c r="G55" s="371"/>
      <c r="H55" s="403"/>
      <c r="I55" s="403"/>
      <c r="J55" s="317" t="s">
        <v>460</v>
      </c>
      <c r="K55" s="397"/>
      <c r="L55" s="427"/>
      <c r="M55" s="427"/>
      <c r="N55" s="427"/>
      <c r="O55" s="428"/>
      <c r="P55" s="429"/>
    </row>
    <row r="56" spans="1:16" x14ac:dyDescent="0.3">
      <c r="A56" s="369"/>
      <c r="B56" s="369"/>
      <c r="C56" s="369"/>
      <c r="D56" s="369"/>
      <c r="E56" s="370"/>
      <c r="F56" s="370"/>
      <c r="G56" s="371"/>
      <c r="H56" s="403"/>
      <c r="I56" s="403"/>
      <c r="J56" s="317" t="s">
        <v>461</v>
      </c>
      <c r="K56" s="397"/>
      <c r="L56" s="427"/>
      <c r="M56" s="427"/>
      <c r="N56" s="427"/>
      <c r="O56" s="428"/>
      <c r="P56" s="429"/>
    </row>
    <row r="57" spans="1:16" x14ac:dyDescent="0.3">
      <c r="A57" s="369"/>
      <c r="B57" s="369"/>
      <c r="C57" s="369"/>
      <c r="D57" s="369"/>
      <c r="E57" s="370"/>
      <c r="F57" s="370"/>
      <c r="G57" s="371"/>
      <c r="H57" s="403"/>
      <c r="I57" s="403"/>
      <c r="J57" s="317" t="s">
        <v>462</v>
      </c>
      <c r="K57" s="397"/>
      <c r="L57" s="427"/>
      <c r="M57" s="427"/>
      <c r="N57" s="427"/>
      <c r="O57" s="428"/>
      <c r="P57" s="429"/>
    </row>
    <row r="58" spans="1:16" x14ac:dyDescent="0.3">
      <c r="A58" s="369"/>
      <c r="B58" s="369"/>
      <c r="C58" s="369"/>
      <c r="D58" s="369"/>
      <c r="E58" s="370"/>
      <c r="F58" s="370"/>
      <c r="G58" s="371"/>
      <c r="H58" s="403"/>
      <c r="I58" s="403"/>
      <c r="J58" s="317" t="s">
        <v>463</v>
      </c>
      <c r="K58" s="397"/>
      <c r="L58" s="427"/>
      <c r="M58" s="427"/>
      <c r="N58" s="427"/>
      <c r="O58" s="428"/>
      <c r="P58" s="429"/>
    </row>
    <row r="59" spans="1:16" x14ac:dyDescent="0.3">
      <c r="A59" s="369"/>
      <c r="B59" s="369"/>
      <c r="C59" s="369"/>
      <c r="D59" s="369"/>
      <c r="E59" s="370"/>
      <c r="F59" s="370"/>
      <c r="G59" s="371"/>
      <c r="H59" s="403"/>
      <c r="I59" s="403"/>
      <c r="J59" s="317" t="s">
        <v>464</v>
      </c>
      <c r="K59" s="397"/>
      <c r="L59" s="427"/>
      <c r="M59" s="427"/>
      <c r="N59" s="427"/>
      <c r="O59" s="411"/>
      <c r="P59" s="410"/>
    </row>
    <row r="60" spans="1:16" ht="156" x14ac:dyDescent="0.3">
      <c r="A60" s="322" t="s">
        <v>5</v>
      </c>
      <c r="B60" s="322">
        <v>2</v>
      </c>
      <c r="C60" s="322" t="s">
        <v>182</v>
      </c>
      <c r="D60" s="322">
        <v>10</v>
      </c>
      <c r="E60" s="309" t="s">
        <v>465</v>
      </c>
      <c r="F60" s="309" t="s">
        <v>443</v>
      </c>
      <c r="G60" s="317">
        <v>629</v>
      </c>
      <c r="H60" s="312" t="s">
        <v>181</v>
      </c>
      <c r="I60" s="312" t="s">
        <v>182</v>
      </c>
      <c r="J60" s="309" t="s">
        <v>466</v>
      </c>
      <c r="K60" s="319">
        <v>610</v>
      </c>
      <c r="L60" s="316">
        <v>0</v>
      </c>
      <c r="M60" s="316">
        <v>3677.261</v>
      </c>
      <c r="N60" s="316">
        <v>3677.261</v>
      </c>
      <c r="O60" s="303">
        <v>0</v>
      </c>
      <c r="P60" s="303">
        <f t="shared" si="2"/>
        <v>100</v>
      </c>
    </row>
    <row r="61" spans="1:16" ht="144" x14ac:dyDescent="0.3">
      <c r="A61" s="322" t="s">
        <v>5</v>
      </c>
      <c r="B61" s="322">
        <v>2</v>
      </c>
      <c r="C61" s="322" t="s">
        <v>182</v>
      </c>
      <c r="D61" s="322">
        <v>10</v>
      </c>
      <c r="E61" s="309" t="s">
        <v>467</v>
      </c>
      <c r="F61" s="309" t="s">
        <v>443</v>
      </c>
      <c r="G61" s="317">
        <v>629</v>
      </c>
      <c r="H61" s="312" t="s">
        <v>181</v>
      </c>
      <c r="I61" s="312" t="s">
        <v>182</v>
      </c>
      <c r="J61" s="309" t="s">
        <v>468</v>
      </c>
      <c r="K61" s="319">
        <v>610</v>
      </c>
      <c r="L61" s="316">
        <v>486.48599999999999</v>
      </c>
      <c r="M61" s="316">
        <v>431.03500000000003</v>
      </c>
      <c r="N61" s="316">
        <v>431.03500000000003</v>
      </c>
      <c r="O61" s="303">
        <f t="shared" si="11"/>
        <v>88.601727490616383</v>
      </c>
      <c r="P61" s="303">
        <f t="shared" si="2"/>
        <v>100</v>
      </c>
    </row>
    <row r="62" spans="1:16" ht="156" x14ac:dyDescent="0.3">
      <c r="A62" s="322" t="s">
        <v>5</v>
      </c>
      <c r="B62" s="322">
        <v>2</v>
      </c>
      <c r="C62" s="322" t="s">
        <v>182</v>
      </c>
      <c r="D62" s="322">
        <v>10</v>
      </c>
      <c r="E62" s="309" t="s">
        <v>469</v>
      </c>
      <c r="F62" s="309" t="s">
        <v>443</v>
      </c>
      <c r="G62" s="317">
        <v>629</v>
      </c>
      <c r="H62" s="312" t="s">
        <v>181</v>
      </c>
      <c r="I62" s="312" t="s">
        <v>182</v>
      </c>
      <c r="J62" s="309" t="s">
        <v>470</v>
      </c>
      <c r="K62" s="319">
        <v>610</v>
      </c>
      <c r="L62" s="316">
        <v>487.21600000000001</v>
      </c>
      <c r="M62" s="316">
        <v>430.93599999999998</v>
      </c>
      <c r="N62" s="316">
        <v>430.93599999999998</v>
      </c>
      <c r="O62" s="303">
        <f t="shared" si="11"/>
        <v>88.44865521657745</v>
      </c>
      <c r="P62" s="303">
        <f t="shared" si="2"/>
        <v>100</v>
      </c>
    </row>
    <row r="63" spans="1:16" ht="36" x14ac:dyDescent="0.3">
      <c r="A63" s="323"/>
      <c r="B63" s="323"/>
      <c r="C63" s="323"/>
      <c r="D63" s="323"/>
      <c r="E63" s="309"/>
      <c r="F63" s="309" t="s">
        <v>445</v>
      </c>
      <c r="G63" s="317">
        <v>636</v>
      </c>
      <c r="H63" s="312">
        <v>8</v>
      </c>
      <c r="I63" s="312">
        <v>1</v>
      </c>
      <c r="J63" s="309" t="s">
        <v>471</v>
      </c>
      <c r="K63" s="319">
        <v>610</v>
      </c>
      <c r="L63" s="316">
        <v>0</v>
      </c>
      <c r="M63" s="316">
        <v>0</v>
      </c>
      <c r="N63" s="316">
        <v>0</v>
      </c>
      <c r="O63" s="303">
        <v>0</v>
      </c>
      <c r="P63" s="303">
        <v>0</v>
      </c>
    </row>
    <row r="64" spans="1:16" ht="72" x14ac:dyDescent="0.3">
      <c r="A64" s="311"/>
      <c r="B64" s="311"/>
      <c r="C64" s="311"/>
      <c r="D64" s="311"/>
      <c r="E64" s="309"/>
      <c r="F64" s="309" t="s">
        <v>443</v>
      </c>
      <c r="G64" s="317">
        <v>629</v>
      </c>
      <c r="H64" s="311" t="s">
        <v>181</v>
      </c>
      <c r="I64" s="311" t="s">
        <v>182</v>
      </c>
      <c r="J64" s="317" t="s">
        <v>472</v>
      </c>
      <c r="K64" s="317">
        <v>612</v>
      </c>
      <c r="L64" s="314">
        <v>0</v>
      </c>
      <c r="M64" s="314">
        <f>3648.912+800</f>
        <v>4448.9120000000003</v>
      </c>
      <c r="N64" s="314">
        <f>3648.912+800</f>
        <v>4448.9120000000003</v>
      </c>
      <c r="O64" s="303" t="e">
        <f t="shared" si="11"/>
        <v>#DIV/0!</v>
      </c>
      <c r="P64" s="303">
        <f t="shared" si="2"/>
        <v>100</v>
      </c>
    </row>
    <row r="65" spans="1:16" x14ac:dyDescent="0.3">
      <c r="A65" s="369" t="s">
        <v>5</v>
      </c>
      <c r="B65" s="369">
        <v>2</v>
      </c>
      <c r="C65" s="369" t="s">
        <v>182</v>
      </c>
      <c r="D65" s="369">
        <v>12</v>
      </c>
      <c r="E65" s="370" t="s">
        <v>473</v>
      </c>
      <c r="F65" s="370" t="s">
        <v>445</v>
      </c>
      <c r="G65" s="377">
        <v>636</v>
      </c>
      <c r="H65" s="369" t="s">
        <v>181</v>
      </c>
      <c r="I65" s="369" t="s">
        <v>182</v>
      </c>
      <c r="J65" s="310" t="s">
        <v>474</v>
      </c>
      <c r="K65" s="426">
        <v>414</v>
      </c>
      <c r="L65" s="418">
        <v>0</v>
      </c>
      <c r="M65" s="418">
        <f>2500.25+202.92</f>
        <v>2703.17</v>
      </c>
      <c r="N65" s="418">
        <f>2500.25+202.92</f>
        <v>2703.17</v>
      </c>
      <c r="O65" s="409">
        <v>0</v>
      </c>
      <c r="P65" s="303">
        <f t="shared" si="2"/>
        <v>100</v>
      </c>
    </row>
    <row r="66" spans="1:16" x14ac:dyDescent="0.3">
      <c r="A66" s="369"/>
      <c r="B66" s="369"/>
      <c r="C66" s="369"/>
      <c r="D66" s="369"/>
      <c r="E66" s="370"/>
      <c r="F66" s="370"/>
      <c r="G66" s="377"/>
      <c r="H66" s="369"/>
      <c r="I66" s="369"/>
      <c r="J66" s="310"/>
      <c r="K66" s="426"/>
      <c r="L66" s="418"/>
      <c r="M66" s="418"/>
      <c r="N66" s="418"/>
      <c r="O66" s="410"/>
      <c r="P66" s="303"/>
    </row>
    <row r="67" spans="1:16" ht="48" x14ac:dyDescent="0.3">
      <c r="A67" s="369"/>
      <c r="B67" s="369"/>
      <c r="C67" s="369"/>
      <c r="D67" s="369"/>
      <c r="E67" s="370"/>
      <c r="F67" s="370" t="s">
        <v>443</v>
      </c>
      <c r="G67" s="377">
        <v>629</v>
      </c>
      <c r="H67" s="369" t="s">
        <v>181</v>
      </c>
      <c r="I67" s="369" t="s">
        <v>182</v>
      </c>
      <c r="J67" s="312" t="s">
        <v>475</v>
      </c>
      <c r="K67" s="426">
        <v>612</v>
      </c>
      <c r="L67" s="418">
        <v>0</v>
      </c>
      <c r="M67" s="418">
        <f>797.08+425+303.45</f>
        <v>1525.53</v>
      </c>
      <c r="N67" s="427">
        <v>1472.626</v>
      </c>
      <c r="O67" s="303">
        <v>0</v>
      </c>
      <c r="P67" s="303">
        <f t="shared" si="2"/>
        <v>96.532090486584991</v>
      </c>
    </row>
    <row r="68" spans="1:16" x14ac:dyDescent="0.3">
      <c r="A68" s="369"/>
      <c r="B68" s="369"/>
      <c r="C68" s="369"/>
      <c r="D68" s="369"/>
      <c r="E68" s="370"/>
      <c r="F68" s="370"/>
      <c r="G68" s="377"/>
      <c r="H68" s="369"/>
      <c r="I68" s="369"/>
      <c r="J68" s="310"/>
      <c r="K68" s="426"/>
      <c r="L68" s="418"/>
      <c r="M68" s="418"/>
      <c r="N68" s="427"/>
      <c r="O68" s="303" t="e">
        <f t="shared" si="11"/>
        <v>#DIV/0!</v>
      </c>
      <c r="P68" s="303" t="e">
        <f t="shared" si="2"/>
        <v>#DIV/0!</v>
      </c>
    </row>
    <row r="69" spans="1:16" x14ac:dyDescent="0.3">
      <c r="A69" s="408" t="s">
        <v>5</v>
      </c>
      <c r="B69" s="408">
        <v>2</v>
      </c>
      <c r="C69" s="408" t="s">
        <v>186</v>
      </c>
      <c r="D69" s="432"/>
      <c r="E69" s="389" t="s">
        <v>308</v>
      </c>
      <c r="F69" s="309"/>
      <c r="G69" s="310"/>
      <c r="H69" s="312"/>
      <c r="I69" s="312"/>
      <c r="J69" s="309"/>
      <c r="K69" s="319"/>
      <c r="L69" s="302">
        <f>L70+L71</f>
        <v>82</v>
      </c>
      <c r="M69" s="302">
        <f t="shared" ref="M69:N69" si="12">M70+M71</f>
        <v>128.876</v>
      </c>
      <c r="N69" s="302">
        <f t="shared" si="12"/>
        <v>128.876</v>
      </c>
      <c r="O69" s="303">
        <f t="shared" si="11"/>
        <v>157.16585365853661</v>
      </c>
      <c r="P69" s="303">
        <f t="shared" si="2"/>
        <v>100</v>
      </c>
    </row>
    <row r="70" spans="1:16" ht="48" x14ac:dyDescent="0.3">
      <c r="A70" s="430"/>
      <c r="B70" s="430"/>
      <c r="C70" s="430"/>
      <c r="D70" s="430"/>
      <c r="E70" s="390"/>
      <c r="F70" s="309" t="s">
        <v>442</v>
      </c>
      <c r="G70" s="310">
        <v>636</v>
      </c>
      <c r="H70" s="300" t="s">
        <v>181</v>
      </c>
      <c r="I70" s="300" t="s">
        <v>182</v>
      </c>
      <c r="J70" s="318"/>
      <c r="K70" s="299"/>
      <c r="L70" s="302">
        <f>L72</f>
        <v>82</v>
      </c>
      <c r="M70" s="302">
        <f>M72</f>
        <v>69.063000000000002</v>
      </c>
      <c r="N70" s="302">
        <f>N72</f>
        <v>69.063000000000002</v>
      </c>
      <c r="O70" s="303">
        <f t="shared" si="11"/>
        <v>84.223170731707313</v>
      </c>
      <c r="P70" s="303">
        <f t="shared" ref="P70:P93" si="13">N70/M70*100</f>
        <v>100</v>
      </c>
    </row>
    <row r="71" spans="1:16" ht="72" x14ac:dyDescent="0.3">
      <c r="A71" s="431"/>
      <c r="B71" s="431"/>
      <c r="C71" s="431"/>
      <c r="D71" s="431"/>
      <c r="E71" s="407"/>
      <c r="F71" s="309" t="s">
        <v>443</v>
      </c>
      <c r="G71" s="301">
        <v>629</v>
      </c>
      <c r="H71" s="300" t="s">
        <v>181</v>
      </c>
      <c r="I71" s="300" t="s">
        <v>182</v>
      </c>
      <c r="J71" s="318"/>
      <c r="K71" s="299"/>
      <c r="L71" s="302">
        <f>L73</f>
        <v>0</v>
      </c>
      <c r="M71" s="302">
        <f>M73</f>
        <v>59.813000000000002</v>
      </c>
      <c r="N71" s="302">
        <f t="shared" ref="N71" si="14">N73</f>
        <v>59.813000000000002</v>
      </c>
      <c r="O71" s="303">
        <v>0</v>
      </c>
      <c r="P71" s="303">
        <f t="shared" si="13"/>
        <v>100</v>
      </c>
    </row>
    <row r="72" spans="1:16" ht="48" x14ac:dyDescent="0.3">
      <c r="A72" s="369"/>
      <c r="B72" s="369"/>
      <c r="C72" s="393"/>
      <c r="D72" s="393"/>
      <c r="E72" s="370"/>
      <c r="F72" s="309" t="s">
        <v>442</v>
      </c>
      <c r="G72" s="310">
        <v>636</v>
      </c>
      <c r="H72" s="311" t="s">
        <v>181</v>
      </c>
      <c r="I72" s="311" t="s">
        <v>182</v>
      </c>
      <c r="J72" s="313" t="s">
        <v>192</v>
      </c>
      <c r="K72" s="319">
        <v>612</v>
      </c>
      <c r="L72" s="314">
        <v>82</v>
      </c>
      <c r="M72" s="314">
        <v>69.063000000000002</v>
      </c>
      <c r="N72" s="314">
        <v>69.063000000000002</v>
      </c>
      <c r="O72" s="303">
        <f t="shared" si="11"/>
        <v>84.223170731707313</v>
      </c>
      <c r="P72" s="303">
        <f t="shared" si="13"/>
        <v>100</v>
      </c>
    </row>
    <row r="73" spans="1:16" ht="72" x14ac:dyDescent="0.3">
      <c r="A73" s="369"/>
      <c r="B73" s="369"/>
      <c r="C73" s="393"/>
      <c r="D73" s="393"/>
      <c r="E73" s="370"/>
      <c r="F73" s="309" t="s">
        <v>443</v>
      </c>
      <c r="G73" s="310">
        <v>629</v>
      </c>
      <c r="H73" s="311" t="s">
        <v>181</v>
      </c>
      <c r="I73" s="311" t="s">
        <v>182</v>
      </c>
      <c r="J73" s="313" t="s">
        <v>192</v>
      </c>
      <c r="K73" s="319">
        <v>612</v>
      </c>
      <c r="L73" s="314">
        <v>0</v>
      </c>
      <c r="M73" s="314">
        <v>59.813000000000002</v>
      </c>
      <c r="N73" s="314">
        <v>59.813000000000002</v>
      </c>
      <c r="O73" s="303">
        <v>0</v>
      </c>
      <c r="P73" s="303">
        <f t="shared" si="13"/>
        <v>100</v>
      </c>
    </row>
    <row r="74" spans="1:16" x14ac:dyDescent="0.3">
      <c r="A74" s="393" t="s">
        <v>5</v>
      </c>
      <c r="B74" s="393">
        <v>2</v>
      </c>
      <c r="C74" s="393" t="s">
        <v>5</v>
      </c>
      <c r="D74" s="393"/>
      <c r="E74" s="394" t="s">
        <v>193</v>
      </c>
      <c r="F74" s="299" t="s">
        <v>201</v>
      </c>
      <c r="G74" s="324"/>
      <c r="H74" s="408" t="s">
        <v>181</v>
      </c>
      <c r="I74" s="408" t="s">
        <v>182</v>
      </c>
      <c r="J74" s="434"/>
      <c r="K74" s="394"/>
      <c r="L74" s="302">
        <f>L75+L76</f>
        <v>292.97800000000001</v>
      </c>
      <c r="M74" s="302">
        <f t="shared" ref="M74:N74" si="15">M75+M76</f>
        <v>812.5</v>
      </c>
      <c r="N74" s="302">
        <f t="shared" si="15"/>
        <v>812.5</v>
      </c>
      <c r="O74" s="303">
        <f t="shared" si="11"/>
        <v>277.32457727201358</v>
      </c>
      <c r="P74" s="303">
        <f t="shared" si="13"/>
        <v>100</v>
      </c>
    </row>
    <row r="75" spans="1:16" ht="36" x14ac:dyDescent="0.3">
      <c r="A75" s="393"/>
      <c r="B75" s="393"/>
      <c r="C75" s="393"/>
      <c r="D75" s="393"/>
      <c r="E75" s="394"/>
      <c r="F75" s="309" t="s">
        <v>445</v>
      </c>
      <c r="G75" s="324">
        <v>636</v>
      </c>
      <c r="H75" s="433"/>
      <c r="I75" s="433"/>
      <c r="J75" s="434"/>
      <c r="K75" s="394"/>
      <c r="L75" s="314">
        <v>292.97800000000001</v>
      </c>
      <c r="M75" s="314">
        <v>292.97800000000001</v>
      </c>
      <c r="N75" s="314">
        <f>N78</f>
        <v>292.97800000000001</v>
      </c>
      <c r="O75" s="303">
        <f t="shared" si="11"/>
        <v>100</v>
      </c>
      <c r="P75" s="303">
        <f t="shared" si="13"/>
        <v>100</v>
      </c>
    </row>
    <row r="76" spans="1:16" ht="60" x14ac:dyDescent="0.3">
      <c r="A76" s="393"/>
      <c r="B76" s="393"/>
      <c r="C76" s="393"/>
      <c r="D76" s="393"/>
      <c r="E76" s="394"/>
      <c r="F76" s="309" t="s">
        <v>446</v>
      </c>
      <c r="G76" s="325">
        <v>629</v>
      </c>
      <c r="H76" s="326" t="s">
        <v>181</v>
      </c>
      <c r="I76" s="326" t="s">
        <v>182</v>
      </c>
      <c r="J76" s="327"/>
      <c r="K76" s="327"/>
      <c r="L76" s="316">
        <f>L79</f>
        <v>0</v>
      </c>
      <c r="M76" s="316">
        <f>M79</f>
        <v>519.52200000000005</v>
      </c>
      <c r="N76" s="316">
        <f t="shared" ref="N76" si="16">N79</f>
        <v>519.52200000000005</v>
      </c>
      <c r="O76" s="303">
        <v>0</v>
      </c>
      <c r="P76" s="303">
        <f t="shared" si="13"/>
        <v>100</v>
      </c>
    </row>
    <row r="77" spans="1:16" x14ac:dyDescent="0.3">
      <c r="A77" s="378" t="s">
        <v>5</v>
      </c>
      <c r="B77" s="378">
        <v>2</v>
      </c>
      <c r="C77" s="378" t="s">
        <v>5</v>
      </c>
      <c r="D77" s="378">
        <v>3</v>
      </c>
      <c r="E77" s="384" t="s">
        <v>476</v>
      </c>
      <c r="F77" s="309" t="s">
        <v>201</v>
      </c>
      <c r="G77" s="317"/>
      <c r="H77" s="311"/>
      <c r="I77" s="311"/>
      <c r="J77" s="310"/>
      <c r="K77" s="319"/>
      <c r="L77" s="314">
        <f>L78+L79</f>
        <v>750</v>
      </c>
      <c r="M77" s="314">
        <f>M78+M79</f>
        <v>812.5</v>
      </c>
      <c r="N77" s="314">
        <f>N78+N79</f>
        <v>812.5</v>
      </c>
      <c r="O77" s="303">
        <f t="shared" si="11"/>
        <v>108.33333333333333</v>
      </c>
      <c r="P77" s="303">
        <f t="shared" si="13"/>
        <v>100</v>
      </c>
    </row>
    <row r="78" spans="1:16" ht="48" x14ac:dyDescent="0.3">
      <c r="A78" s="387"/>
      <c r="B78" s="387"/>
      <c r="C78" s="387"/>
      <c r="D78" s="387"/>
      <c r="E78" s="390"/>
      <c r="F78" s="309" t="s">
        <v>442</v>
      </c>
      <c r="G78" s="317">
        <v>636</v>
      </c>
      <c r="H78" s="311" t="s">
        <v>181</v>
      </c>
      <c r="I78" s="311" t="s">
        <v>182</v>
      </c>
      <c r="J78" s="310" t="s">
        <v>477</v>
      </c>
      <c r="K78" s="319">
        <v>612</v>
      </c>
      <c r="L78" s="314">
        <v>750</v>
      </c>
      <c r="M78" s="314">
        <v>292.97800000000001</v>
      </c>
      <c r="N78" s="314">
        <v>292.97800000000001</v>
      </c>
      <c r="O78" s="303">
        <f t="shared" si="11"/>
        <v>39.063733333333332</v>
      </c>
      <c r="P78" s="303">
        <f t="shared" si="13"/>
        <v>100</v>
      </c>
    </row>
    <row r="79" spans="1:16" ht="72" x14ac:dyDescent="0.3">
      <c r="A79" s="406"/>
      <c r="B79" s="406"/>
      <c r="C79" s="406"/>
      <c r="D79" s="406"/>
      <c r="E79" s="407"/>
      <c r="F79" s="309" t="s">
        <v>443</v>
      </c>
      <c r="G79" s="317">
        <v>629</v>
      </c>
      <c r="H79" s="311" t="s">
        <v>181</v>
      </c>
      <c r="I79" s="311" t="s">
        <v>182</v>
      </c>
      <c r="J79" s="310" t="s">
        <v>477</v>
      </c>
      <c r="K79" s="319">
        <v>612</v>
      </c>
      <c r="L79" s="314">
        <v>0</v>
      </c>
      <c r="M79" s="314">
        <v>519.52200000000005</v>
      </c>
      <c r="N79" s="314">
        <v>519.52200000000005</v>
      </c>
      <c r="O79" s="303">
        <v>0</v>
      </c>
      <c r="P79" s="303">
        <f t="shared" si="13"/>
        <v>100</v>
      </c>
    </row>
    <row r="80" spans="1:16" x14ac:dyDescent="0.3">
      <c r="A80" s="393" t="s">
        <v>5</v>
      </c>
      <c r="B80" s="404">
        <v>4</v>
      </c>
      <c r="C80" s="369"/>
      <c r="D80" s="369"/>
      <c r="E80" s="405" t="s">
        <v>6</v>
      </c>
      <c r="F80" s="309" t="s">
        <v>201</v>
      </c>
      <c r="G80" s="310"/>
      <c r="H80" s="312"/>
      <c r="I80" s="312"/>
      <c r="J80" s="309"/>
      <c r="K80" s="309"/>
      <c r="L80" s="328">
        <f>L81+L82</f>
        <v>23826.5</v>
      </c>
      <c r="M80" s="328">
        <f>M81+M82</f>
        <v>22644.979999999996</v>
      </c>
      <c r="N80" s="328">
        <f>N81+N82</f>
        <v>22527.324999999997</v>
      </c>
      <c r="O80" s="303">
        <f t="shared" si="11"/>
        <v>94.547352737498144</v>
      </c>
      <c r="P80" s="303">
        <f t="shared" si="13"/>
        <v>99.48043672372421</v>
      </c>
    </row>
    <row r="81" spans="1:16" ht="48" x14ac:dyDescent="0.3">
      <c r="A81" s="393"/>
      <c r="B81" s="404"/>
      <c r="C81" s="369"/>
      <c r="D81" s="369"/>
      <c r="E81" s="405"/>
      <c r="F81" s="309" t="s">
        <v>442</v>
      </c>
      <c r="G81" s="310">
        <v>636</v>
      </c>
      <c r="H81" s="312"/>
      <c r="I81" s="312"/>
      <c r="J81" s="309"/>
      <c r="K81" s="309"/>
      <c r="L81" s="316">
        <f>L85+L88+L92</f>
        <v>23826.5</v>
      </c>
      <c r="M81" s="316">
        <f>M85+M88+M92</f>
        <v>12747.191999999999</v>
      </c>
      <c r="N81" s="316">
        <f>N85+N88+N92</f>
        <v>12747.191999999999</v>
      </c>
      <c r="O81" s="303">
        <f t="shared" si="11"/>
        <v>53.500060856609231</v>
      </c>
      <c r="P81" s="303">
        <f t="shared" si="13"/>
        <v>100</v>
      </c>
    </row>
    <row r="82" spans="1:16" ht="72" x14ac:dyDescent="0.3">
      <c r="A82" s="393"/>
      <c r="B82" s="404"/>
      <c r="C82" s="369"/>
      <c r="D82" s="369"/>
      <c r="E82" s="405"/>
      <c r="F82" s="309" t="s">
        <v>443</v>
      </c>
      <c r="G82" s="310">
        <v>629</v>
      </c>
      <c r="H82" s="312"/>
      <c r="I82" s="312"/>
      <c r="J82" s="309"/>
      <c r="K82" s="309"/>
      <c r="L82" s="316">
        <f>L83+L89</f>
        <v>0</v>
      </c>
      <c r="M82" s="316">
        <f>M83+M89</f>
        <v>9897.7879999999986</v>
      </c>
      <c r="N82" s="316">
        <f>N83+N89</f>
        <v>9780.1329999999998</v>
      </c>
      <c r="O82" s="303">
        <v>0</v>
      </c>
      <c r="P82" s="303">
        <f t="shared" si="13"/>
        <v>98.811300060175071</v>
      </c>
    </row>
    <row r="83" spans="1:16" ht="72" x14ac:dyDescent="0.3">
      <c r="A83" s="300"/>
      <c r="B83" s="300"/>
      <c r="C83" s="300"/>
      <c r="D83" s="311"/>
      <c r="E83" s="299"/>
      <c r="F83" s="309" t="s">
        <v>443</v>
      </c>
      <c r="G83" s="310">
        <v>629</v>
      </c>
      <c r="H83" s="312" t="s">
        <v>182</v>
      </c>
      <c r="I83" s="312" t="s">
        <v>194</v>
      </c>
      <c r="J83" s="310"/>
      <c r="K83" s="313"/>
      <c r="L83" s="314">
        <f>L84</f>
        <v>0</v>
      </c>
      <c r="M83" s="314">
        <f>M84</f>
        <v>1116.6400000000001</v>
      </c>
      <c r="N83" s="314">
        <f>N84</f>
        <v>998.98500000000001</v>
      </c>
      <c r="O83" s="303">
        <v>0</v>
      </c>
      <c r="P83" s="303">
        <f t="shared" si="13"/>
        <v>89.463479724888956</v>
      </c>
    </row>
    <row r="84" spans="1:16" ht="72" x14ac:dyDescent="0.3">
      <c r="A84" s="311"/>
      <c r="B84" s="311"/>
      <c r="C84" s="311"/>
      <c r="D84" s="311"/>
      <c r="E84" s="309"/>
      <c r="F84" s="309" t="s">
        <v>443</v>
      </c>
      <c r="G84" s="310">
        <v>629</v>
      </c>
      <c r="H84" s="311" t="s">
        <v>182</v>
      </c>
      <c r="I84" s="311" t="s">
        <v>194</v>
      </c>
      <c r="J84" s="310" t="s">
        <v>195</v>
      </c>
      <c r="K84" s="317" t="s">
        <v>322</v>
      </c>
      <c r="L84" s="314">
        <v>0</v>
      </c>
      <c r="M84" s="314">
        <v>1116.6400000000001</v>
      </c>
      <c r="N84" s="316">
        <v>998.98500000000001</v>
      </c>
      <c r="O84" s="303">
        <v>0</v>
      </c>
      <c r="P84" s="303">
        <f t="shared" si="13"/>
        <v>89.463479724888956</v>
      </c>
    </row>
    <row r="85" spans="1:16" ht="72" x14ac:dyDescent="0.3">
      <c r="A85" s="300" t="s">
        <v>5</v>
      </c>
      <c r="B85" s="300">
        <v>4</v>
      </c>
      <c r="C85" s="300" t="s">
        <v>186</v>
      </c>
      <c r="D85" s="311"/>
      <c r="E85" s="299" t="s">
        <v>323</v>
      </c>
      <c r="F85" s="309" t="s">
        <v>478</v>
      </c>
      <c r="G85" s="317" t="s">
        <v>479</v>
      </c>
      <c r="H85" s="311"/>
      <c r="I85" s="311"/>
      <c r="J85" s="310"/>
      <c r="K85" s="313"/>
      <c r="L85" s="314">
        <v>0</v>
      </c>
      <c r="M85" s="314">
        <v>0</v>
      </c>
      <c r="N85" s="316">
        <v>0</v>
      </c>
      <c r="O85" s="303">
        <v>0</v>
      </c>
      <c r="P85" s="303">
        <v>0</v>
      </c>
    </row>
    <row r="86" spans="1:16" ht="72" x14ac:dyDescent="0.3">
      <c r="A86" s="311" t="s">
        <v>5</v>
      </c>
      <c r="B86" s="311">
        <v>4</v>
      </c>
      <c r="C86" s="311" t="s">
        <v>186</v>
      </c>
      <c r="D86" s="311">
        <v>1</v>
      </c>
      <c r="E86" s="309" t="s">
        <v>324</v>
      </c>
      <c r="F86" s="309" t="s">
        <v>478</v>
      </c>
      <c r="G86" s="317" t="s">
        <v>480</v>
      </c>
      <c r="H86" s="311" t="s">
        <v>181</v>
      </c>
      <c r="I86" s="311" t="s">
        <v>182</v>
      </c>
      <c r="J86" s="317" t="s">
        <v>481</v>
      </c>
      <c r="K86" s="317" t="s">
        <v>325</v>
      </c>
      <c r="L86" s="314">
        <v>0</v>
      </c>
      <c r="M86" s="314">
        <v>0</v>
      </c>
      <c r="N86" s="316">
        <v>0</v>
      </c>
      <c r="O86" s="303">
        <v>0</v>
      </c>
      <c r="P86" s="303">
        <v>0</v>
      </c>
    </row>
    <row r="87" spans="1:16" x14ac:dyDescent="0.3">
      <c r="A87" s="408" t="s">
        <v>5</v>
      </c>
      <c r="B87" s="408">
        <v>4</v>
      </c>
      <c r="C87" s="408" t="s">
        <v>197</v>
      </c>
      <c r="D87" s="378"/>
      <c r="E87" s="389" t="s">
        <v>326</v>
      </c>
      <c r="F87" s="309" t="s">
        <v>201</v>
      </c>
      <c r="G87" s="310"/>
      <c r="H87" s="311"/>
      <c r="I87" s="311"/>
      <c r="J87" s="310"/>
      <c r="K87" s="317"/>
      <c r="L87" s="314">
        <f>L88+L89</f>
        <v>21726.5</v>
      </c>
      <c r="M87" s="314">
        <f t="shared" ref="M87:N87" si="17">M88+M89</f>
        <v>19428.339999999997</v>
      </c>
      <c r="N87" s="314">
        <f t="shared" si="17"/>
        <v>19428.339999999997</v>
      </c>
      <c r="O87" s="303">
        <f t="shared" si="11"/>
        <v>89.422318366971197</v>
      </c>
      <c r="P87" s="303">
        <f t="shared" si="13"/>
        <v>100</v>
      </c>
    </row>
    <row r="88" spans="1:16" ht="48" x14ac:dyDescent="0.3">
      <c r="A88" s="387"/>
      <c r="B88" s="387"/>
      <c r="C88" s="387"/>
      <c r="D88" s="387"/>
      <c r="E88" s="390"/>
      <c r="F88" s="309" t="s">
        <v>442</v>
      </c>
      <c r="G88" s="310">
        <v>636</v>
      </c>
      <c r="H88" s="311"/>
      <c r="I88" s="311"/>
      <c r="J88" s="313"/>
      <c r="K88" s="309"/>
      <c r="L88" s="314">
        <f t="shared" ref="L88:N89" si="18">L90</f>
        <v>21726.5</v>
      </c>
      <c r="M88" s="314">
        <f t="shared" si="18"/>
        <v>10647.191999999999</v>
      </c>
      <c r="N88" s="314">
        <f t="shared" si="18"/>
        <v>10647.191999999999</v>
      </c>
      <c r="O88" s="303">
        <f t="shared" si="11"/>
        <v>49.005555427703491</v>
      </c>
      <c r="P88" s="303">
        <f t="shared" si="13"/>
        <v>100</v>
      </c>
    </row>
    <row r="89" spans="1:16" ht="72" x14ac:dyDescent="0.3">
      <c r="A89" s="406"/>
      <c r="B89" s="406"/>
      <c r="C89" s="406"/>
      <c r="D89" s="406"/>
      <c r="E89" s="407"/>
      <c r="F89" s="309" t="s">
        <v>443</v>
      </c>
      <c r="G89" s="310">
        <v>629</v>
      </c>
      <c r="H89" s="311"/>
      <c r="I89" s="311"/>
      <c r="J89" s="313"/>
      <c r="K89" s="309"/>
      <c r="L89" s="314">
        <f t="shared" si="18"/>
        <v>0</v>
      </c>
      <c r="M89" s="314">
        <f t="shared" si="18"/>
        <v>8781.1479999999992</v>
      </c>
      <c r="N89" s="314">
        <f t="shared" si="18"/>
        <v>8781.1479999999992</v>
      </c>
      <c r="O89" s="303" t="e">
        <f t="shared" si="11"/>
        <v>#DIV/0!</v>
      </c>
      <c r="P89" s="303">
        <f t="shared" si="13"/>
        <v>100</v>
      </c>
    </row>
    <row r="90" spans="1:16" ht="48" x14ac:dyDescent="0.3">
      <c r="A90" s="369"/>
      <c r="B90" s="369"/>
      <c r="C90" s="369"/>
      <c r="D90" s="369"/>
      <c r="E90" s="370"/>
      <c r="F90" s="309" t="s">
        <v>442</v>
      </c>
      <c r="G90" s="310">
        <v>636</v>
      </c>
      <c r="H90" s="311" t="s">
        <v>181</v>
      </c>
      <c r="I90" s="311" t="s">
        <v>194</v>
      </c>
      <c r="J90" s="309" t="s">
        <v>482</v>
      </c>
      <c r="K90" s="319">
        <v>611</v>
      </c>
      <c r="L90" s="314">
        <v>21726.5</v>
      </c>
      <c r="M90" s="314">
        <v>10647.191999999999</v>
      </c>
      <c r="N90" s="314">
        <v>10647.191999999999</v>
      </c>
      <c r="O90" s="303">
        <f t="shared" si="11"/>
        <v>49.005555427703491</v>
      </c>
      <c r="P90" s="303">
        <f t="shared" si="13"/>
        <v>100</v>
      </c>
    </row>
    <row r="91" spans="1:16" ht="72" x14ac:dyDescent="0.3">
      <c r="A91" s="369"/>
      <c r="B91" s="369"/>
      <c r="C91" s="369"/>
      <c r="D91" s="369"/>
      <c r="E91" s="370"/>
      <c r="F91" s="309" t="s">
        <v>443</v>
      </c>
      <c r="G91" s="310">
        <v>629</v>
      </c>
      <c r="H91" s="311" t="s">
        <v>181</v>
      </c>
      <c r="I91" s="311" t="s">
        <v>194</v>
      </c>
      <c r="J91" s="309" t="s">
        <v>482</v>
      </c>
      <c r="K91" s="319">
        <v>611</v>
      </c>
      <c r="L91" s="314">
        <v>0</v>
      </c>
      <c r="M91" s="314">
        <v>8781.1479999999992</v>
      </c>
      <c r="N91" s="314">
        <v>8781.1479999999992</v>
      </c>
      <c r="O91" s="303">
        <v>0</v>
      </c>
      <c r="P91" s="303">
        <f t="shared" si="13"/>
        <v>100</v>
      </c>
    </row>
    <row r="92" spans="1:16" ht="45.6" x14ac:dyDescent="0.3">
      <c r="A92" s="300" t="s">
        <v>5</v>
      </c>
      <c r="B92" s="300">
        <v>4</v>
      </c>
      <c r="C92" s="300" t="s">
        <v>483</v>
      </c>
      <c r="D92" s="300"/>
      <c r="E92" s="299" t="s">
        <v>484</v>
      </c>
      <c r="F92" s="299" t="s">
        <v>445</v>
      </c>
      <c r="G92" s="301">
        <v>636</v>
      </c>
      <c r="H92" s="300"/>
      <c r="I92" s="300"/>
      <c r="J92" s="324"/>
      <c r="K92" s="324"/>
      <c r="L92" s="302">
        <v>2100</v>
      </c>
      <c r="M92" s="302">
        <v>2100</v>
      </c>
      <c r="N92" s="302">
        <f t="shared" ref="N92" si="19">N93</f>
        <v>2100</v>
      </c>
      <c r="O92" s="303">
        <f t="shared" si="11"/>
        <v>100</v>
      </c>
      <c r="P92" s="303">
        <f t="shared" si="13"/>
        <v>100</v>
      </c>
    </row>
    <row r="93" spans="1:16" ht="48" x14ac:dyDescent="0.3">
      <c r="A93" s="311" t="s">
        <v>5</v>
      </c>
      <c r="B93" s="311">
        <v>4</v>
      </c>
      <c r="C93" s="311" t="s">
        <v>483</v>
      </c>
      <c r="D93" s="311">
        <v>1</v>
      </c>
      <c r="E93" s="309" t="s">
        <v>485</v>
      </c>
      <c r="F93" s="309" t="s">
        <v>442</v>
      </c>
      <c r="G93" s="310">
        <v>636</v>
      </c>
      <c r="H93" s="311" t="s">
        <v>181</v>
      </c>
      <c r="I93" s="311" t="s">
        <v>182</v>
      </c>
      <c r="J93" s="317" t="s">
        <v>486</v>
      </c>
      <c r="K93" s="317">
        <v>633</v>
      </c>
      <c r="L93" s="314">
        <v>2100</v>
      </c>
      <c r="M93" s="314">
        <v>2100</v>
      </c>
      <c r="N93" s="314">
        <v>2100</v>
      </c>
      <c r="O93" s="303">
        <f t="shared" si="11"/>
        <v>100</v>
      </c>
      <c r="P93" s="303">
        <f t="shared" si="13"/>
        <v>100</v>
      </c>
    </row>
    <row r="113" ht="39.75" customHeight="1" x14ac:dyDescent="0.3"/>
  </sheetData>
  <mergeCells count="237">
    <mergeCell ref="L67:L68"/>
    <mergeCell ref="M67:M68"/>
    <mergeCell ref="N67:N68"/>
    <mergeCell ref="A69:A71"/>
    <mergeCell ref="B69:B71"/>
    <mergeCell ref="C69:C71"/>
    <mergeCell ref="D69:D71"/>
    <mergeCell ref="E69:E71"/>
    <mergeCell ref="A74:A76"/>
    <mergeCell ref="B74:B76"/>
    <mergeCell ref="C74:C76"/>
    <mergeCell ref="D74:D76"/>
    <mergeCell ref="E74:E76"/>
    <mergeCell ref="H74:H75"/>
    <mergeCell ref="I74:I75"/>
    <mergeCell ref="J74:J75"/>
    <mergeCell ref="K74:K75"/>
    <mergeCell ref="A72:A73"/>
    <mergeCell ref="B72:B73"/>
    <mergeCell ref="C72:C73"/>
    <mergeCell ref="D72:D73"/>
    <mergeCell ref="E72:E73"/>
    <mergeCell ref="L53:L59"/>
    <mergeCell ref="M53:M59"/>
    <mergeCell ref="N53:N59"/>
    <mergeCell ref="O53:O59"/>
    <mergeCell ref="P53:P59"/>
    <mergeCell ref="A65:A68"/>
    <mergeCell ref="B65:B68"/>
    <mergeCell ref="C65:C68"/>
    <mergeCell ref="D65:D68"/>
    <mergeCell ref="E65:E68"/>
    <mergeCell ref="F65:F66"/>
    <mergeCell ref="G65:G66"/>
    <mergeCell ref="H65:H66"/>
    <mergeCell ref="I65:I66"/>
    <mergeCell ref="K65:K66"/>
    <mergeCell ref="L65:L66"/>
    <mergeCell ref="M65:M66"/>
    <mergeCell ref="N65:N66"/>
    <mergeCell ref="O65:O66"/>
    <mergeCell ref="F67:F68"/>
    <mergeCell ref="G67:G68"/>
    <mergeCell ref="H67:H68"/>
    <mergeCell ref="I67:I68"/>
    <mergeCell ref="K67:K68"/>
    <mergeCell ref="J23:J24"/>
    <mergeCell ref="K23:K24"/>
    <mergeCell ref="L23:L24"/>
    <mergeCell ref="M23:M24"/>
    <mergeCell ref="N23:N24"/>
    <mergeCell ref="O23:O24"/>
    <mergeCell ref="A28:A30"/>
    <mergeCell ref="B28:B30"/>
    <mergeCell ref="C28:C30"/>
    <mergeCell ref="D28:D30"/>
    <mergeCell ref="E28:E30"/>
    <mergeCell ref="A23:A25"/>
    <mergeCell ref="B23:B25"/>
    <mergeCell ref="C23:C25"/>
    <mergeCell ref="D23:D25"/>
    <mergeCell ref="E23:E25"/>
    <mergeCell ref="F23:F24"/>
    <mergeCell ref="G23:G24"/>
    <mergeCell ref="H23:H24"/>
    <mergeCell ref="I23:I24"/>
    <mergeCell ref="I14:I15"/>
    <mergeCell ref="J14:J15"/>
    <mergeCell ref="K14:K15"/>
    <mergeCell ref="L14:L15"/>
    <mergeCell ref="M14:M15"/>
    <mergeCell ref="N14:N15"/>
    <mergeCell ref="O14:O15"/>
    <mergeCell ref="A17:A18"/>
    <mergeCell ref="B17:B18"/>
    <mergeCell ref="C17:C18"/>
    <mergeCell ref="D17:D18"/>
    <mergeCell ref="E17:E18"/>
    <mergeCell ref="G17:G18"/>
    <mergeCell ref="H17:H18"/>
    <mergeCell ref="I17:I18"/>
    <mergeCell ref="J17:J18"/>
    <mergeCell ref="K17:K18"/>
    <mergeCell ref="L17:L18"/>
    <mergeCell ref="M17:M18"/>
    <mergeCell ref="N17:N18"/>
    <mergeCell ref="D14:D16"/>
    <mergeCell ref="E14:E16"/>
    <mergeCell ref="G14:G15"/>
    <mergeCell ref="H14:H15"/>
    <mergeCell ref="A1:P1"/>
    <mergeCell ref="A2:N2"/>
    <mergeCell ref="A3:D3"/>
    <mergeCell ref="E3:E4"/>
    <mergeCell ref="F3:F4"/>
    <mergeCell ref="A5:A7"/>
    <mergeCell ref="B5:B7"/>
    <mergeCell ref="C5:C7"/>
    <mergeCell ref="D5:D7"/>
    <mergeCell ref="E5:E7"/>
    <mergeCell ref="O21:O22"/>
    <mergeCell ref="O41:O42"/>
    <mergeCell ref="O26:O27"/>
    <mergeCell ref="O46:O47"/>
    <mergeCell ref="N41:N42"/>
    <mergeCell ref="N46:N47"/>
    <mergeCell ref="L26:L27"/>
    <mergeCell ref="N26:N27"/>
    <mergeCell ref="M26:M27"/>
    <mergeCell ref="L21:L22"/>
    <mergeCell ref="M21:M22"/>
    <mergeCell ref="N21:N22"/>
    <mergeCell ref="M41:M42"/>
    <mergeCell ref="M46:M47"/>
    <mergeCell ref="L46:L47"/>
    <mergeCell ref="L41:L42"/>
    <mergeCell ref="A87:A89"/>
    <mergeCell ref="B87:B89"/>
    <mergeCell ref="C87:C89"/>
    <mergeCell ref="D87:D89"/>
    <mergeCell ref="E87:E89"/>
    <mergeCell ref="A90:A91"/>
    <mergeCell ref="B90:B91"/>
    <mergeCell ref="C90:C91"/>
    <mergeCell ref="D90:D91"/>
    <mergeCell ref="E90:E91"/>
    <mergeCell ref="I53:I59"/>
    <mergeCell ref="A80:A82"/>
    <mergeCell ref="B80:B82"/>
    <mergeCell ref="C80:C82"/>
    <mergeCell ref="D80:D82"/>
    <mergeCell ref="E80:E82"/>
    <mergeCell ref="A77:A79"/>
    <mergeCell ref="B77:B79"/>
    <mergeCell ref="C77:C79"/>
    <mergeCell ref="D77:D79"/>
    <mergeCell ref="E77:E79"/>
    <mergeCell ref="K53:K59"/>
    <mergeCell ref="A49:A50"/>
    <mergeCell ref="B49:B50"/>
    <mergeCell ref="C49:C50"/>
    <mergeCell ref="D49:D50"/>
    <mergeCell ref="E49:E50"/>
    <mergeCell ref="A46:A48"/>
    <mergeCell ref="B46:B48"/>
    <mergeCell ref="C46:C48"/>
    <mergeCell ref="D46:D48"/>
    <mergeCell ref="E46:E48"/>
    <mergeCell ref="G46:G47"/>
    <mergeCell ref="H46:H47"/>
    <mergeCell ref="I46:I47"/>
    <mergeCell ref="J46:J47"/>
    <mergeCell ref="K46:K47"/>
    <mergeCell ref="A52:A59"/>
    <mergeCell ref="B52:B59"/>
    <mergeCell ref="C52:C59"/>
    <mergeCell ref="D52:D59"/>
    <mergeCell ref="E52:E59"/>
    <mergeCell ref="F53:F59"/>
    <mergeCell ref="G53:G59"/>
    <mergeCell ref="H53:H59"/>
    <mergeCell ref="A44:A45"/>
    <mergeCell ref="B44:B45"/>
    <mergeCell ref="C44:C45"/>
    <mergeCell ref="D44:D45"/>
    <mergeCell ref="E44:E45"/>
    <mergeCell ref="G41:G42"/>
    <mergeCell ref="H41:H42"/>
    <mergeCell ref="I41:I42"/>
    <mergeCell ref="J41:J42"/>
    <mergeCell ref="K41:K42"/>
    <mergeCell ref="A39:A40"/>
    <mergeCell ref="B39:B40"/>
    <mergeCell ref="C39:C40"/>
    <mergeCell ref="D39:D40"/>
    <mergeCell ref="E39:E40"/>
    <mergeCell ref="A41:A43"/>
    <mergeCell ref="B41:B43"/>
    <mergeCell ref="C41:C43"/>
    <mergeCell ref="D41:D43"/>
    <mergeCell ref="E41:E43"/>
    <mergeCell ref="F41:F42"/>
    <mergeCell ref="A36:A38"/>
    <mergeCell ref="B36:B38"/>
    <mergeCell ref="C36:C38"/>
    <mergeCell ref="D36:D38"/>
    <mergeCell ref="E36:E38"/>
    <mergeCell ref="A33:A35"/>
    <mergeCell ref="B33:B35"/>
    <mergeCell ref="C33:C35"/>
    <mergeCell ref="D33:D35"/>
    <mergeCell ref="E33:E35"/>
    <mergeCell ref="A31:A32"/>
    <mergeCell ref="B31:B32"/>
    <mergeCell ref="C31:C32"/>
    <mergeCell ref="D31:D32"/>
    <mergeCell ref="E31:E32"/>
    <mergeCell ref="J26:J27"/>
    <mergeCell ref="K26:K27"/>
    <mergeCell ref="A26:A27"/>
    <mergeCell ref="B26:B27"/>
    <mergeCell ref="C26:C27"/>
    <mergeCell ref="D26:D27"/>
    <mergeCell ref="E26:E27"/>
    <mergeCell ref="A19:A22"/>
    <mergeCell ref="B19:B22"/>
    <mergeCell ref="C19:C22"/>
    <mergeCell ref="D19:D22"/>
    <mergeCell ref="E19:E22"/>
    <mergeCell ref="F19:F20"/>
    <mergeCell ref="G19:G20"/>
    <mergeCell ref="F21:F22"/>
    <mergeCell ref="G21:G22"/>
    <mergeCell ref="A8:A10"/>
    <mergeCell ref="B8:B10"/>
    <mergeCell ref="C8:C10"/>
    <mergeCell ref="D8:D10"/>
    <mergeCell ref="E8:E10"/>
    <mergeCell ref="G3:K3"/>
    <mergeCell ref="L3:N3"/>
    <mergeCell ref="O3:P3"/>
    <mergeCell ref="G26:G27"/>
    <mergeCell ref="H26:H27"/>
    <mergeCell ref="I26:I27"/>
    <mergeCell ref="H21:H22"/>
    <mergeCell ref="I21:I22"/>
    <mergeCell ref="J21:J22"/>
    <mergeCell ref="K21:K22"/>
    <mergeCell ref="F14:F15"/>
    <mergeCell ref="A11:A13"/>
    <mergeCell ref="B11:B13"/>
    <mergeCell ref="C11:C13"/>
    <mergeCell ref="D11:D13"/>
    <mergeCell ref="E11:E13"/>
    <mergeCell ref="A14:A16"/>
    <mergeCell ref="B14:B16"/>
    <mergeCell ref="C14:C16"/>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7"/>
  <sheetViews>
    <sheetView topLeftCell="A22" zoomScale="98" zoomScaleNormal="98" workbookViewId="0">
      <selection activeCell="D12" sqref="D12"/>
    </sheetView>
  </sheetViews>
  <sheetFormatPr defaultRowHeight="14.4" x14ac:dyDescent="0.3"/>
  <cols>
    <col min="3" max="3" width="24.109375" customWidth="1"/>
    <col min="4" max="4" width="39" customWidth="1"/>
    <col min="5" max="5" width="19.77734375" style="128" customWidth="1"/>
    <col min="6" max="6" width="23" style="128" customWidth="1"/>
    <col min="7" max="7" width="22.6640625" customWidth="1"/>
  </cols>
  <sheetData>
    <row r="1" spans="1:8" s="64" customFormat="1" ht="15" customHeight="1" x14ac:dyDescent="0.3">
      <c r="A1" s="446" t="s">
        <v>487</v>
      </c>
      <c r="B1" s="446"/>
      <c r="C1" s="446"/>
      <c r="D1" s="446"/>
      <c r="E1" s="446"/>
      <c r="F1" s="446"/>
      <c r="G1" s="446"/>
    </row>
    <row r="2" spans="1:8" s="64" customFormat="1" ht="15" customHeight="1" x14ac:dyDescent="0.3">
      <c r="A2" s="329"/>
      <c r="B2" s="329"/>
      <c r="C2" s="329"/>
      <c r="D2" s="330" t="s">
        <v>488</v>
      </c>
      <c r="E2" s="331"/>
      <c r="F2" s="331"/>
      <c r="G2" s="331"/>
    </row>
    <row r="3" spans="1:8" s="64" customFormat="1" ht="15" customHeight="1" x14ac:dyDescent="0.3">
      <c r="A3" s="442" t="s">
        <v>4</v>
      </c>
      <c r="B3" s="443"/>
      <c r="C3" s="444" t="s">
        <v>198</v>
      </c>
      <c r="D3" s="448" t="s">
        <v>199</v>
      </c>
      <c r="E3" s="444" t="s">
        <v>200</v>
      </c>
      <c r="F3" s="444"/>
      <c r="G3" s="449" t="s">
        <v>489</v>
      </c>
      <c r="H3" s="65"/>
    </row>
    <row r="4" spans="1:8" s="64" customFormat="1" ht="22.95" customHeight="1" x14ac:dyDescent="0.3">
      <c r="A4" s="442"/>
      <c r="B4" s="443"/>
      <c r="C4" s="445" t="s">
        <v>490</v>
      </c>
      <c r="D4" s="445"/>
      <c r="E4" s="444" t="s">
        <v>491</v>
      </c>
      <c r="F4" s="444" t="s">
        <v>492</v>
      </c>
      <c r="G4" s="450"/>
      <c r="H4" s="65"/>
    </row>
    <row r="5" spans="1:8" s="64" customFormat="1" ht="22.95" customHeight="1" x14ac:dyDescent="0.3">
      <c r="A5" s="332" t="s">
        <v>0</v>
      </c>
      <c r="B5" s="333" t="s">
        <v>1</v>
      </c>
      <c r="C5" s="445"/>
      <c r="D5" s="445"/>
      <c r="E5" s="452"/>
      <c r="F5" s="444"/>
      <c r="G5" s="451"/>
      <c r="H5" s="65"/>
    </row>
    <row r="6" spans="1:8" s="64" customFormat="1" ht="15" customHeight="1" x14ac:dyDescent="0.3">
      <c r="A6" s="435" t="s">
        <v>5</v>
      </c>
      <c r="B6" s="437"/>
      <c r="C6" s="447" t="s">
        <v>493</v>
      </c>
      <c r="D6" s="334" t="s">
        <v>201</v>
      </c>
      <c r="E6" s="335">
        <f t="shared" ref="E6:F6" si="0">E7</f>
        <v>104040.663</v>
      </c>
      <c r="F6" s="335">
        <f t="shared" si="0"/>
        <v>120698.77199999998</v>
      </c>
      <c r="G6" s="336">
        <f>F6/E6*100</f>
        <v>116.01115229340664</v>
      </c>
      <c r="H6" s="65"/>
    </row>
    <row r="7" spans="1:8" s="64" customFormat="1" ht="15" customHeight="1" x14ac:dyDescent="0.3">
      <c r="A7" s="435"/>
      <c r="B7" s="437"/>
      <c r="C7" s="447"/>
      <c r="D7" s="334" t="s">
        <v>494</v>
      </c>
      <c r="E7" s="335">
        <f t="shared" ref="E7:F7" si="1">SUM(E9:E12)</f>
        <v>104040.663</v>
      </c>
      <c r="F7" s="335">
        <f t="shared" si="1"/>
        <v>120698.77199999998</v>
      </c>
      <c r="G7" s="336">
        <f>F7/E7*100</f>
        <v>116.01115229340664</v>
      </c>
      <c r="H7" s="65"/>
    </row>
    <row r="8" spans="1:8" s="64" customFormat="1" ht="15" customHeight="1" x14ac:dyDescent="0.2">
      <c r="A8" s="435"/>
      <c r="B8" s="437"/>
      <c r="C8" s="447"/>
      <c r="D8" s="337" t="s">
        <v>202</v>
      </c>
      <c r="E8" s="335"/>
      <c r="F8" s="335"/>
      <c r="G8" s="338"/>
      <c r="H8" s="65"/>
    </row>
    <row r="9" spans="1:8" s="64" customFormat="1" ht="15" customHeight="1" x14ac:dyDescent="0.3">
      <c r="A9" s="435"/>
      <c r="B9" s="437"/>
      <c r="C9" s="447"/>
      <c r="D9" s="337" t="s">
        <v>495</v>
      </c>
      <c r="E9" s="335">
        <f>SUM(E18,E27,E36,E45)</f>
        <v>102405.22900000001</v>
      </c>
      <c r="F9" s="335">
        <f t="shared" ref="E9:F12" si="2">SUM(F18,F27,F36,F45)</f>
        <v>111372.60599999999</v>
      </c>
      <c r="G9" s="336">
        <f t="shared" ref="G9:G10" si="3">F9/E9*100</f>
        <v>108.75675694255807</v>
      </c>
      <c r="H9" s="65"/>
    </row>
    <row r="10" spans="1:8" s="64" customFormat="1" ht="15" customHeight="1" x14ac:dyDescent="0.3">
      <c r="A10" s="435"/>
      <c r="B10" s="437"/>
      <c r="C10" s="447"/>
      <c r="D10" s="337" t="s">
        <v>203</v>
      </c>
      <c r="E10" s="335">
        <f>SUM(E19,E28,E37,E46)</f>
        <v>1635.434</v>
      </c>
      <c r="F10" s="335">
        <f t="shared" si="2"/>
        <v>9326.1659999999993</v>
      </c>
      <c r="G10" s="336">
        <f t="shared" si="3"/>
        <v>570.25633562711789</v>
      </c>
      <c r="H10" s="65"/>
    </row>
    <row r="11" spans="1:8" s="64" customFormat="1" ht="15" customHeight="1" x14ac:dyDescent="0.3">
      <c r="A11" s="435"/>
      <c r="B11" s="437"/>
      <c r="C11" s="447"/>
      <c r="D11" s="337" t="s">
        <v>204</v>
      </c>
      <c r="E11" s="335">
        <f t="shared" si="2"/>
        <v>0</v>
      </c>
      <c r="F11" s="335">
        <f t="shared" si="2"/>
        <v>0</v>
      </c>
      <c r="G11" s="336">
        <v>0</v>
      </c>
      <c r="H11" s="65"/>
    </row>
    <row r="12" spans="1:8" s="64" customFormat="1" ht="15" customHeight="1" x14ac:dyDescent="0.3">
      <c r="A12" s="435"/>
      <c r="B12" s="437"/>
      <c r="C12" s="447"/>
      <c r="D12" s="337" t="s">
        <v>496</v>
      </c>
      <c r="E12" s="335">
        <f t="shared" si="2"/>
        <v>0</v>
      </c>
      <c r="F12" s="335">
        <f t="shared" si="2"/>
        <v>0</v>
      </c>
      <c r="G12" s="336">
        <v>0</v>
      </c>
      <c r="H12" s="65"/>
    </row>
    <row r="13" spans="1:8" s="64" customFormat="1" ht="15" customHeight="1" x14ac:dyDescent="0.25">
      <c r="A13" s="435"/>
      <c r="B13" s="437"/>
      <c r="C13" s="447"/>
      <c r="D13" s="305" t="s">
        <v>497</v>
      </c>
      <c r="E13" s="339"/>
      <c r="F13" s="339"/>
      <c r="G13" s="338"/>
      <c r="H13" s="65"/>
    </row>
    <row r="14" spans="1:8" s="64" customFormat="1" ht="15" customHeight="1" x14ac:dyDescent="0.3">
      <c r="A14" s="436"/>
      <c r="B14" s="438"/>
      <c r="C14" s="447"/>
      <c r="D14" s="305" t="s">
        <v>205</v>
      </c>
      <c r="E14" s="335">
        <v>0</v>
      </c>
      <c r="F14" s="335">
        <v>0</v>
      </c>
      <c r="G14" s="340">
        <v>0</v>
      </c>
      <c r="H14" s="65"/>
    </row>
    <row r="15" spans="1:8" s="64" customFormat="1" ht="15" customHeight="1" x14ac:dyDescent="0.3">
      <c r="A15" s="435" t="s">
        <v>5</v>
      </c>
      <c r="B15" s="437" t="s">
        <v>180</v>
      </c>
      <c r="C15" s="447" t="s">
        <v>498</v>
      </c>
      <c r="D15" s="334" t="s">
        <v>201</v>
      </c>
      <c r="E15" s="341">
        <f t="shared" ref="E15:F15" si="4">SUM(E16+E22+E23)</f>
        <v>15469.034</v>
      </c>
      <c r="F15" s="341">
        <f t="shared" si="4"/>
        <v>16669.017</v>
      </c>
      <c r="G15" s="336">
        <f t="shared" ref="G15:G16" si="5">F15/E15*100</f>
        <v>107.75732343726183</v>
      </c>
      <c r="H15" s="65"/>
    </row>
    <row r="16" spans="1:8" s="64" customFormat="1" ht="15" customHeight="1" x14ac:dyDescent="0.3">
      <c r="A16" s="435"/>
      <c r="B16" s="437"/>
      <c r="C16" s="447"/>
      <c r="D16" s="342" t="s">
        <v>494</v>
      </c>
      <c r="E16" s="341">
        <f t="shared" ref="E16:F16" si="6">SUM(E18:E21)</f>
        <v>15469.034</v>
      </c>
      <c r="F16" s="341">
        <f t="shared" si="6"/>
        <v>16669.017</v>
      </c>
      <c r="G16" s="336">
        <f t="shared" si="5"/>
        <v>107.75732343726183</v>
      </c>
      <c r="H16" s="65"/>
    </row>
    <row r="17" spans="1:8" s="64" customFormat="1" ht="15" customHeight="1" x14ac:dyDescent="0.25">
      <c r="A17" s="435"/>
      <c r="B17" s="437"/>
      <c r="C17" s="447"/>
      <c r="D17" s="343" t="s">
        <v>202</v>
      </c>
      <c r="E17" s="344"/>
      <c r="F17" s="344"/>
      <c r="G17" s="345"/>
      <c r="H17" s="65"/>
    </row>
    <row r="18" spans="1:8" s="64" customFormat="1" ht="15" customHeight="1" x14ac:dyDescent="0.3">
      <c r="A18" s="435"/>
      <c r="B18" s="437"/>
      <c r="C18" s="447"/>
      <c r="D18" s="343" t="s">
        <v>495</v>
      </c>
      <c r="E18" s="341">
        <v>15373.6</v>
      </c>
      <c r="F18" s="341">
        <v>15751.214</v>
      </c>
      <c r="G18" s="336">
        <f t="shared" ref="G18:G19" si="7">F18/E18*100</f>
        <v>102.45624967476714</v>
      </c>
      <c r="H18" s="65"/>
    </row>
    <row r="19" spans="1:8" s="64" customFormat="1" ht="15" customHeight="1" x14ac:dyDescent="0.3">
      <c r="A19" s="435"/>
      <c r="B19" s="437"/>
      <c r="C19" s="447"/>
      <c r="D19" s="343" t="s">
        <v>203</v>
      </c>
      <c r="E19" s="341">
        <v>95.433999999999997</v>
      </c>
      <c r="F19" s="341">
        <v>917.803</v>
      </c>
      <c r="G19" s="336">
        <f t="shared" si="7"/>
        <v>961.71490244566917</v>
      </c>
      <c r="H19" s="65"/>
    </row>
    <row r="20" spans="1:8" s="64" customFormat="1" ht="15" customHeight="1" x14ac:dyDescent="0.3">
      <c r="A20" s="435"/>
      <c r="B20" s="437"/>
      <c r="C20" s="447"/>
      <c r="D20" s="343" t="s">
        <v>204</v>
      </c>
      <c r="E20" s="341">
        <v>0</v>
      </c>
      <c r="F20" s="341">
        <v>0</v>
      </c>
      <c r="G20" s="346">
        <v>0</v>
      </c>
      <c r="H20" s="65"/>
    </row>
    <row r="21" spans="1:8" s="64" customFormat="1" ht="15" customHeight="1" x14ac:dyDescent="0.3">
      <c r="A21" s="435"/>
      <c r="B21" s="437"/>
      <c r="C21" s="447"/>
      <c r="D21" s="343" t="s">
        <v>496</v>
      </c>
      <c r="E21" s="335"/>
      <c r="F21" s="335"/>
      <c r="G21" s="335"/>
      <c r="H21" s="65"/>
    </row>
    <row r="22" spans="1:8" s="64" customFormat="1" ht="15" customHeight="1" x14ac:dyDescent="0.25">
      <c r="A22" s="435"/>
      <c r="B22" s="437"/>
      <c r="C22" s="447"/>
      <c r="D22" s="347" t="s">
        <v>497</v>
      </c>
      <c r="E22" s="348"/>
      <c r="F22" s="348"/>
      <c r="G22" s="349"/>
      <c r="H22" s="65"/>
    </row>
    <row r="23" spans="1:8" s="64" customFormat="1" ht="15" customHeight="1" x14ac:dyDescent="0.3">
      <c r="A23" s="436"/>
      <c r="B23" s="438"/>
      <c r="C23" s="447"/>
      <c r="D23" s="347" t="s">
        <v>205</v>
      </c>
      <c r="E23" s="341">
        <v>0</v>
      </c>
      <c r="F23" s="341">
        <v>0</v>
      </c>
      <c r="G23" s="346">
        <v>0</v>
      </c>
      <c r="H23" s="65"/>
    </row>
    <row r="24" spans="1:8" s="64" customFormat="1" ht="15" customHeight="1" x14ac:dyDescent="0.3">
      <c r="A24" s="435" t="s">
        <v>5</v>
      </c>
      <c r="B24" s="437" t="s">
        <v>184</v>
      </c>
      <c r="C24" s="439" t="s">
        <v>7</v>
      </c>
      <c r="D24" s="334" t="s">
        <v>201</v>
      </c>
      <c r="E24" s="341">
        <f t="shared" ref="E24:F24" si="8">E25+E31+E32</f>
        <v>64745.129000000001</v>
      </c>
      <c r="F24" s="341">
        <f t="shared" si="8"/>
        <v>81502.429999999993</v>
      </c>
      <c r="G24" s="336">
        <f t="shared" ref="G24:G25" si="9">F24/E24*100</f>
        <v>125.88194858643342</v>
      </c>
      <c r="H24" s="65"/>
    </row>
    <row r="25" spans="1:8" s="64" customFormat="1" ht="15" customHeight="1" x14ac:dyDescent="0.3">
      <c r="A25" s="435"/>
      <c r="B25" s="437"/>
      <c r="C25" s="440"/>
      <c r="D25" s="342" t="s">
        <v>494</v>
      </c>
      <c r="E25" s="341">
        <f t="shared" ref="E25:F25" si="10">SUM(E27:E30)</f>
        <v>64745.129000000001</v>
      </c>
      <c r="F25" s="341">
        <f t="shared" si="10"/>
        <v>81502.429999999993</v>
      </c>
      <c r="G25" s="336">
        <f t="shared" si="9"/>
        <v>125.88194858643342</v>
      </c>
      <c r="H25" s="65"/>
    </row>
    <row r="26" spans="1:8" s="191" customFormat="1" ht="15" customHeight="1" x14ac:dyDescent="0.25">
      <c r="A26" s="435"/>
      <c r="B26" s="437"/>
      <c r="C26" s="440"/>
      <c r="D26" s="343" t="s">
        <v>202</v>
      </c>
      <c r="E26" s="344"/>
      <c r="F26" s="344"/>
      <c r="G26" s="350"/>
      <c r="H26" s="190"/>
    </row>
    <row r="27" spans="1:8" s="191" customFormat="1" ht="15" customHeight="1" x14ac:dyDescent="0.3">
      <c r="A27" s="435"/>
      <c r="B27" s="437"/>
      <c r="C27" s="440"/>
      <c r="D27" s="343" t="s">
        <v>499</v>
      </c>
      <c r="E27" s="341">
        <v>63205.129000000001</v>
      </c>
      <c r="F27" s="341">
        <v>73094.066999999995</v>
      </c>
      <c r="G27" s="336">
        <f t="shared" ref="G27:G28" si="11">F27/E27*100</f>
        <v>115.64578406287249</v>
      </c>
      <c r="H27" s="190"/>
    </row>
    <row r="28" spans="1:8" s="191" customFormat="1" ht="15" customHeight="1" x14ac:dyDescent="0.3">
      <c r="A28" s="435"/>
      <c r="B28" s="437"/>
      <c r="C28" s="440"/>
      <c r="D28" s="343" t="s">
        <v>203</v>
      </c>
      <c r="E28" s="341">
        <v>1540</v>
      </c>
      <c r="F28" s="341">
        <v>8408.3629999999994</v>
      </c>
      <c r="G28" s="336">
        <f t="shared" si="11"/>
        <v>545.99759740259742</v>
      </c>
      <c r="H28" s="190"/>
    </row>
    <row r="29" spans="1:8" s="191" customFormat="1" ht="15" customHeight="1" x14ac:dyDescent="0.3">
      <c r="A29" s="435"/>
      <c r="B29" s="437"/>
      <c r="C29" s="440"/>
      <c r="D29" s="343" t="s">
        <v>204</v>
      </c>
      <c r="E29" s="341">
        <v>0</v>
      </c>
      <c r="F29" s="341">
        <v>0</v>
      </c>
      <c r="G29" s="346">
        <v>0</v>
      </c>
      <c r="H29" s="190"/>
    </row>
    <row r="30" spans="1:8" s="191" customFormat="1" ht="15" customHeight="1" x14ac:dyDescent="0.3">
      <c r="A30" s="435"/>
      <c r="B30" s="437"/>
      <c r="C30" s="440"/>
      <c r="D30" s="343" t="s">
        <v>496</v>
      </c>
      <c r="E30" s="341">
        <v>0</v>
      </c>
      <c r="F30" s="341">
        <v>0</v>
      </c>
      <c r="G30" s="346">
        <v>0</v>
      </c>
      <c r="H30" s="190"/>
    </row>
    <row r="31" spans="1:8" s="191" customFormat="1" ht="15" customHeight="1" x14ac:dyDescent="0.3">
      <c r="A31" s="435"/>
      <c r="B31" s="437"/>
      <c r="C31" s="440"/>
      <c r="D31" s="347" t="s">
        <v>497</v>
      </c>
      <c r="E31" s="341">
        <v>0</v>
      </c>
      <c r="F31" s="341">
        <v>0</v>
      </c>
      <c r="G31" s="346">
        <v>0</v>
      </c>
      <c r="H31" s="190"/>
    </row>
    <row r="32" spans="1:8" s="191" customFormat="1" ht="15" customHeight="1" x14ac:dyDescent="0.3">
      <c r="A32" s="436"/>
      <c r="B32" s="438"/>
      <c r="C32" s="441"/>
      <c r="D32" s="347" t="s">
        <v>205</v>
      </c>
      <c r="E32" s="341">
        <v>0</v>
      </c>
      <c r="F32" s="341">
        <v>0</v>
      </c>
      <c r="G32" s="346">
        <v>0</v>
      </c>
      <c r="H32" s="190"/>
    </row>
    <row r="33" spans="1:8" s="191" customFormat="1" ht="15" customHeight="1" x14ac:dyDescent="0.3">
      <c r="A33" s="435" t="s">
        <v>5</v>
      </c>
      <c r="B33" s="437" t="s">
        <v>185</v>
      </c>
      <c r="C33" s="447" t="s">
        <v>318</v>
      </c>
      <c r="D33" s="334" t="s">
        <v>201</v>
      </c>
      <c r="E33" s="341">
        <f t="shared" ref="E33:G33" si="12">E34+E40+E41</f>
        <v>0</v>
      </c>
      <c r="F33" s="341">
        <f t="shared" si="12"/>
        <v>0</v>
      </c>
      <c r="G33" s="341">
        <f t="shared" si="12"/>
        <v>0</v>
      </c>
      <c r="H33" s="190"/>
    </row>
    <row r="34" spans="1:8" s="191" customFormat="1" ht="15" customHeight="1" x14ac:dyDescent="0.3">
      <c r="A34" s="435"/>
      <c r="B34" s="437"/>
      <c r="C34" s="447"/>
      <c r="D34" s="342" t="s">
        <v>494</v>
      </c>
      <c r="E34" s="341">
        <f t="shared" ref="E34:G34" si="13">SUM(E36:E39)</f>
        <v>0</v>
      </c>
      <c r="F34" s="341">
        <f t="shared" si="13"/>
        <v>0</v>
      </c>
      <c r="G34" s="341">
        <f t="shared" si="13"/>
        <v>0</v>
      </c>
      <c r="H34" s="190"/>
    </row>
    <row r="35" spans="1:8" s="191" customFormat="1" ht="15" customHeight="1" x14ac:dyDescent="0.25">
      <c r="A35" s="435"/>
      <c r="B35" s="437"/>
      <c r="C35" s="447"/>
      <c r="D35" s="343" t="s">
        <v>202</v>
      </c>
      <c r="E35" s="344"/>
      <c r="F35" s="344"/>
      <c r="G35" s="350"/>
      <c r="H35" s="190"/>
    </row>
    <row r="36" spans="1:8" s="189" customFormat="1" ht="15" hidden="1" customHeight="1" thickBot="1" x14ac:dyDescent="0.35">
      <c r="A36" s="435"/>
      <c r="B36" s="437"/>
      <c r="C36" s="447"/>
      <c r="D36" s="343" t="s">
        <v>495</v>
      </c>
      <c r="E36" s="341">
        <v>0</v>
      </c>
      <c r="F36" s="341">
        <v>0</v>
      </c>
      <c r="G36" s="346">
        <v>0</v>
      </c>
    </row>
    <row r="37" spans="1:8" s="189" customFormat="1" ht="15" hidden="1" customHeight="1" thickBot="1" x14ac:dyDescent="0.35">
      <c r="A37" s="435"/>
      <c r="B37" s="437"/>
      <c r="C37" s="447"/>
      <c r="D37" s="343" t="s">
        <v>203</v>
      </c>
      <c r="E37" s="341">
        <v>0</v>
      </c>
      <c r="F37" s="341">
        <v>0</v>
      </c>
      <c r="G37" s="346">
        <v>0</v>
      </c>
    </row>
    <row r="38" spans="1:8" s="189" customFormat="1" ht="15" hidden="1" customHeight="1" x14ac:dyDescent="0.3">
      <c r="A38" s="435"/>
      <c r="B38" s="437"/>
      <c r="C38" s="447"/>
      <c r="D38" s="343" t="s">
        <v>204</v>
      </c>
      <c r="E38" s="341">
        <v>0</v>
      </c>
      <c r="F38" s="341">
        <v>0</v>
      </c>
      <c r="G38" s="346">
        <v>0</v>
      </c>
    </row>
    <row r="39" spans="1:8" s="189" customFormat="1" ht="15" hidden="1" customHeight="1" x14ac:dyDescent="0.3">
      <c r="A39" s="435"/>
      <c r="B39" s="437"/>
      <c r="C39" s="447"/>
      <c r="D39" s="343" t="s">
        <v>496</v>
      </c>
      <c r="E39" s="341">
        <v>0</v>
      </c>
      <c r="F39" s="341">
        <v>0</v>
      </c>
      <c r="G39" s="346">
        <v>0</v>
      </c>
    </row>
    <row r="40" spans="1:8" s="189" customFormat="1" ht="15" hidden="1" customHeight="1" x14ac:dyDescent="0.25">
      <c r="A40" s="435"/>
      <c r="B40" s="437"/>
      <c r="C40" s="447"/>
      <c r="D40" s="347" t="s">
        <v>497</v>
      </c>
      <c r="E40" s="344"/>
      <c r="F40" s="344"/>
      <c r="G40" s="350"/>
    </row>
    <row r="41" spans="1:8" s="189" customFormat="1" ht="15" hidden="1" customHeight="1" x14ac:dyDescent="0.3">
      <c r="A41" s="436"/>
      <c r="B41" s="438"/>
      <c r="C41" s="447"/>
      <c r="D41" s="347" t="s">
        <v>205</v>
      </c>
      <c r="E41" s="341">
        <v>0</v>
      </c>
      <c r="F41" s="341">
        <v>0</v>
      </c>
      <c r="G41" s="346">
        <v>0</v>
      </c>
    </row>
    <row r="42" spans="1:8" s="189" customFormat="1" ht="15" hidden="1" customHeight="1" x14ac:dyDescent="0.3">
      <c r="A42" s="435" t="s">
        <v>5</v>
      </c>
      <c r="B42" s="437" t="s">
        <v>190</v>
      </c>
      <c r="C42" s="447" t="s">
        <v>500</v>
      </c>
      <c r="D42" s="334" t="s">
        <v>201</v>
      </c>
      <c r="E42" s="341">
        <f t="shared" ref="E42:F42" si="14">E43+E49+E50</f>
        <v>23826.5</v>
      </c>
      <c r="F42" s="341">
        <f t="shared" si="14"/>
        <v>22527.325000000001</v>
      </c>
      <c r="G42" s="336">
        <f t="shared" ref="G42:G43" si="15">F42/E42*100</f>
        <v>94.547352737498173</v>
      </c>
    </row>
    <row r="43" spans="1:8" s="189" customFormat="1" ht="15" hidden="1" customHeight="1" x14ac:dyDescent="0.3">
      <c r="A43" s="435"/>
      <c r="B43" s="437"/>
      <c r="C43" s="447"/>
      <c r="D43" s="342" t="s">
        <v>494</v>
      </c>
      <c r="E43" s="341">
        <f t="shared" ref="E43:F43" si="16">SUM(E45:E48)</f>
        <v>23826.5</v>
      </c>
      <c r="F43" s="341">
        <f t="shared" si="16"/>
        <v>22527.325000000001</v>
      </c>
      <c r="G43" s="336">
        <f t="shared" si="15"/>
        <v>94.547352737498173</v>
      </c>
    </row>
    <row r="44" spans="1:8" s="189" customFormat="1" ht="15" hidden="1" customHeight="1" x14ac:dyDescent="0.25">
      <c r="A44" s="435"/>
      <c r="B44" s="437"/>
      <c r="C44" s="447"/>
      <c r="D44" s="343" t="s">
        <v>202</v>
      </c>
      <c r="E44" s="344"/>
      <c r="F44" s="344"/>
      <c r="G44" s="350"/>
    </row>
    <row r="45" spans="1:8" s="189" customFormat="1" ht="15" hidden="1" customHeight="1" x14ac:dyDescent="0.3">
      <c r="A45" s="435"/>
      <c r="B45" s="437"/>
      <c r="C45" s="447"/>
      <c r="D45" s="343" t="s">
        <v>495</v>
      </c>
      <c r="E45" s="341">
        <v>23826.5</v>
      </c>
      <c r="F45" s="341">
        <v>22527.325000000001</v>
      </c>
      <c r="G45" s="336">
        <f>F45/E45*100</f>
        <v>94.547352737498173</v>
      </c>
    </row>
    <row r="46" spans="1:8" s="189" customFormat="1" ht="15" hidden="1" customHeight="1" x14ac:dyDescent="0.25">
      <c r="A46" s="435"/>
      <c r="B46" s="437"/>
      <c r="C46" s="447"/>
      <c r="D46" s="343" t="s">
        <v>203</v>
      </c>
      <c r="E46" s="351">
        <v>0</v>
      </c>
      <c r="F46" s="344">
        <v>0</v>
      </c>
      <c r="G46" s="352">
        <v>0</v>
      </c>
    </row>
    <row r="47" spans="1:8" s="189" customFormat="1" ht="15" hidden="1" customHeight="1" x14ac:dyDescent="0.3">
      <c r="A47" s="435"/>
      <c r="B47" s="437"/>
      <c r="C47" s="447"/>
      <c r="D47" s="343" t="s">
        <v>204</v>
      </c>
      <c r="E47" s="341">
        <v>0</v>
      </c>
      <c r="F47" s="341">
        <v>0</v>
      </c>
      <c r="G47" s="346">
        <v>0</v>
      </c>
    </row>
    <row r="48" spans="1:8" s="189" customFormat="1" ht="15" hidden="1" customHeight="1" x14ac:dyDescent="0.3">
      <c r="A48" s="435"/>
      <c r="B48" s="437"/>
      <c r="C48" s="447"/>
      <c r="D48" s="343" t="s">
        <v>496</v>
      </c>
      <c r="E48" s="341">
        <v>0</v>
      </c>
      <c r="F48" s="341">
        <v>0</v>
      </c>
      <c r="G48" s="346">
        <v>0</v>
      </c>
    </row>
    <row r="49" spans="1:7" s="189" customFormat="1" ht="15" hidden="1" customHeight="1" x14ac:dyDescent="0.3">
      <c r="A49" s="435"/>
      <c r="B49" s="437"/>
      <c r="C49" s="447"/>
      <c r="D49" s="347" t="s">
        <v>497</v>
      </c>
      <c r="E49" s="341">
        <v>0</v>
      </c>
      <c r="F49" s="341">
        <v>0</v>
      </c>
      <c r="G49" s="346">
        <v>0</v>
      </c>
    </row>
    <row r="50" spans="1:7" s="189" customFormat="1" ht="15" hidden="1" customHeight="1" x14ac:dyDescent="0.3">
      <c r="A50" s="436"/>
      <c r="B50" s="438"/>
      <c r="C50" s="447"/>
      <c r="D50" s="347" t="s">
        <v>205</v>
      </c>
      <c r="E50" s="341">
        <v>0</v>
      </c>
      <c r="F50" s="341">
        <v>0</v>
      </c>
      <c r="G50" s="346">
        <v>0</v>
      </c>
    </row>
    <row r="51" spans="1:7" s="189" customFormat="1" ht="15" hidden="1" customHeight="1" x14ac:dyDescent="0.3">
      <c r="A51"/>
      <c r="B51"/>
      <c r="C51"/>
      <c r="D51"/>
      <c r="E51" s="128"/>
      <c r="F51" s="128"/>
      <c r="G51"/>
    </row>
    <row r="52" spans="1:7" s="189" customFormat="1" ht="15" hidden="1" customHeight="1" x14ac:dyDescent="0.3">
      <c r="A52"/>
      <c r="B52"/>
      <c r="C52"/>
      <c r="D52"/>
      <c r="E52" s="128"/>
      <c r="F52" s="128"/>
      <c r="G52"/>
    </row>
    <row r="53" spans="1:7" s="189" customFormat="1" ht="15" hidden="1" customHeight="1" x14ac:dyDescent="0.3">
      <c r="A53"/>
      <c r="B53"/>
      <c r="C53"/>
      <c r="D53"/>
      <c r="E53" s="128"/>
      <c r="F53" s="128"/>
      <c r="G53"/>
    </row>
    <row r="54" spans="1:7" s="189" customFormat="1" ht="15" hidden="1" customHeight="1" x14ac:dyDescent="0.3">
      <c r="A54"/>
      <c r="B54"/>
      <c r="C54"/>
      <c r="D54"/>
      <c r="E54" s="128"/>
      <c r="F54" s="128"/>
      <c r="G54"/>
    </row>
    <row r="55" spans="1:7" s="189" customFormat="1" ht="15" hidden="1" customHeight="1" x14ac:dyDescent="0.3">
      <c r="A55"/>
      <c r="B55"/>
      <c r="C55"/>
      <c r="D55"/>
      <c r="E55" s="128"/>
      <c r="F55" s="128"/>
      <c r="G55"/>
    </row>
    <row r="56" spans="1:7" s="189" customFormat="1" ht="15" hidden="1" customHeight="1" x14ac:dyDescent="0.3">
      <c r="A56"/>
      <c r="B56"/>
      <c r="C56"/>
      <c r="D56"/>
      <c r="E56" s="128"/>
      <c r="F56" s="128"/>
      <c r="G56"/>
    </row>
    <row r="57" spans="1:7" s="189" customFormat="1" ht="15" hidden="1" customHeight="1" x14ac:dyDescent="0.3">
      <c r="A57"/>
      <c r="B57"/>
      <c r="C57"/>
      <c r="D57"/>
      <c r="E57" s="128"/>
      <c r="F57" s="128"/>
      <c r="G57"/>
    </row>
    <row r="58" spans="1:7" s="189" customFormat="1" ht="15" hidden="1" customHeight="1" x14ac:dyDescent="0.3">
      <c r="A58"/>
      <c r="B58"/>
      <c r="C58"/>
      <c r="D58"/>
      <c r="E58" s="128"/>
      <c r="F58" s="128"/>
      <c r="G58"/>
    </row>
    <row r="59" spans="1:7" s="189" customFormat="1" ht="15" hidden="1" customHeight="1" x14ac:dyDescent="0.3">
      <c r="A59"/>
      <c r="B59"/>
      <c r="C59"/>
      <c r="D59"/>
      <c r="E59" s="128"/>
      <c r="F59" s="128"/>
      <c r="G59"/>
    </row>
    <row r="60" spans="1:7" s="189" customFormat="1" ht="15" hidden="1" customHeight="1" x14ac:dyDescent="0.3">
      <c r="A60"/>
      <c r="B60"/>
      <c r="C60"/>
      <c r="D60"/>
      <c r="E60" s="128"/>
      <c r="F60" s="128"/>
      <c r="G60"/>
    </row>
    <row r="61" spans="1:7" s="189" customFormat="1" ht="15" hidden="1" customHeight="1" x14ac:dyDescent="0.3">
      <c r="A61"/>
      <c r="B61"/>
      <c r="C61"/>
      <c r="D61"/>
      <c r="E61" s="128"/>
      <c r="F61" s="128"/>
      <c r="G61"/>
    </row>
    <row r="62" spans="1:7" s="189" customFormat="1" ht="15" hidden="1" customHeight="1" x14ac:dyDescent="0.3">
      <c r="A62"/>
      <c r="B62"/>
      <c r="C62"/>
      <c r="D62"/>
      <c r="E62" s="128"/>
      <c r="F62" s="128"/>
      <c r="G62"/>
    </row>
    <row r="63" spans="1:7" s="189" customFormat="1" ht="15" hidden="1" customHeight="1" x14ac:dyDescent="0.3">
      <c r="A63"/>
      <c r="B63"/>
      <c r="C63"/>
      <c r="D63"/>
      <c r="E63" s="128"/>
      <c r="F63" s="128"/>
      <c r="G63"/>
    </row>
    <row r="64" spans="1:7" s="189" customFormat="1" ht="15" hidden="1" customHeight="1" x14ac:dyDescent="0.3">
      <c r="A64"/>
      <c r="B64"/>
      <c r="C64"/>
      <c r="D64"/>
      <c r="E64" s="128"/>
      <c r="F64" s="128"/>
      <c r="G64"/>
    </row>
    <row r="65" spans="1:7" s="189" customFormat="1" ht="15" hidden="1" customHeight="1" x14ac:dyDescent="0.3">
      <c r="A65"/>
      <c r="B65"/>
      <c r="C65"/>
      <c r="D65"/>
      <c r="E65" s="128"/>
      <c r="F65" s="128"/>
      <c r="G65"/>
    </row>
    <row r="66" spans="1:7" s="189" customFormat="1" ht="15" hidden="1" customHeight="1" x14ac:dyDescent="0.3">
      <c r="A66"/>
      <c r="B66"/>
      <c r="C66"/>
      <c r="D66"/>
      <c r="E66" s="128"/>
      <c r="F66" s="128"/>
      <c r="G66"/>
    </row>
    <row r="67" spans="1:7" s="189" customFormat="1" ht="15" hidden="1" customHeight="1" x14ac:dyDescent="0.3">
      <c r="A67"/>
      <c r="B67"/>
      <c r="C67"/>
      <c r="D67"/>
      <c r="E67" s="128"/>
      <c r="F67" s="128"/>
      <c r="G67"/>
    </row>
    <row r="68" spans="1:7" s="189" customFormat="1" ht="15" hidden="1" customHeight="1" x14ac:dyDescent="0.3">
      <c r="A68"/>
      <c r="B68"/>
      <c r="C68"/>
      <c r="D68"/>
      <c r="E68" s="128"/>
      <c r="F68" s="128"/>
      <c r="G68"/>
    </row>
    <row r="69" spans="1:7" s="189" customFormat="1" ht="15" hidden="1" customHeight="1" x14ac:dyDescent="0.3">
      <c r="A69"/>
      <c r="B69"/>
      <c r="C69"/>
      <c r="D69"/>
      <c r="E69" s="128"/>
      <c r="F69" s="128"/>
      <c r="G69"/>
    </row>
    <row r="70" spans="1:7" s="189" customFormat="1" ht="15" hidden="1" customHeight="1" x14ac:dyDescent="0.3">
      <c r="A70"/>
      <c r="B70"/>
      <c r="C70"/>
      <c r="D70"/>
      <c r="E70" s="128"/>
      <c r="F70" s="128"/>
      <c r="G70"/>
    </row>
    <row r="71" spans="1:7" s="189" customFormat="1" ht="15" hidden="1" customHeight="1" x14ac:dyDescent="0.3">
      <c r="A71"/>
      <c r="B71"/>
      <c r="C71"/>
      <c r="D71"/>
      <c r="E71" s="128"/>
      <c r="F71" s="128"/>
      <c r="G71"/>
    </row>
    <row r="72" spans="1:7" s="189" customFormat="1" ht="15" hidden="1" customHeight="1" x14ac:dyDescent="0.3">
      <c r="A72"/>
      <c r="B72"/>
      <c r="C72"/>
      <c r="D72"/>
      <c r="E72" s="128"/>
      <c r="F72" s="128"/>
      <c r="G72"/>
    </row>
    <row r="73" spans="1:7" s="189" customFormat="1" ht="15" hidden="1" customHeight="1" x14ac:dyDescent="0.3">
      <c r="A73"/>
      <c r="B73"/>
      <c r="C73"/>
      <c r="D73"/>
      <c r="E73" s="128"/>
      <c r="F73" s="128"/>
      <c r="G73"/>
    </row>
    <row r="74" spans="1:7" s="189" customFormat="1" ht="15" hidden="1" customHeight="1" x14ac:dyDescent="0.3">
      <c r="A74"/>
      <c r="B74"/>
      <c r="C74"/>
      <c r="D74"/>
      <c r="E74" s="128"/>
      <c r="F74" s="128"/>
      <c r="G74"/>
    </row>
    <row r="75" spans="1:7" s="189" customFormat="1" ht="15" hidden="1" customHeight="1" x14ac:dyDescent="0.3">
      <c r="A75"/>
      <c r="B75"/>
      <c r="C75"/>
      <c r="D75"/>
      <c r="E75" s="128"/>
      <c r="F75" s="128"/>
      <c r="G75"/>
    </row>
    <row r="76" spans="1:7" s="189" customFormat="1" ht="15" hidden="1" customHeight="1" x14ac:dyDescent="0.3">
      <c r="A76"/>
      <c r="B76"/>
      <c r="C76"/>
      <c r="D76"/>
      <c r="E76" s="128"/>
      <c r="F76" s="128"/>
      <c r="G76"/>
    </row>
    <row r="77" spans="1:7" s="189" customFormat="1" ht="15" hidden="1" customHeight="1" x14ac:dyDescent="0.3">
      <c r="A77"/>
      <c r="B77"/>
      <c r="C77"/>
      <c r="D77"/>
      <c r="E77" s="128"/>
      <c r="F77" s="128"/>
      <c r="G77"/>
    </row>
    <row r="78" spans="1:7" s="189" customFormat="1" ht="15" hidden="1" customHeight="1" x14ac:dyDescent="0.3">
      <c r="A78"/>
      <c r="B78"/>
      <c r="C78"/>
      <c r="D78"/>
      <c r="E78" s="128"/>
      <c r="F78" s="128"/>
      <c r="G78"/>
    </row>
    <row r="79" spans="1:7" s="189" customFormat="1" ht="15" hidden="1" customHeight="1" x14ac:dyDescent="0.3">
      <c r="A79"/>
      <c r="B79"/>
      <c r="C79"/>
      <c r="D79"/>
      <c r="E79" s="128"/>
      <c r="F79" s="128"/>
      <c r="G79"/>
    </row>
    <row r="80" spans="1:7" s="189" customFormat="1" ht="15" hidden="1" customHeight="1" x14ac:dyDescent="0.3">
      <c r="A80"/>
      <c r="B80"/>
      <c r="C80"/>
      <c r="D80"/>
      <c r="E80" s="128"/>
      <c r="F80" s="128"/>
      <c r="G80"/>
    </row>
    <row r="81" spans="1:7" s="189" customFormat="1" ht="15" hidden="1" customHeight="1" x14ac:dyDescent="0.3">
      <c r="A81"/>
      <c r="B81"/>
      <c r="C81"/>
      <c r="D81"/>
      <c r="E81" s="128"/>
      <c r="F81" s="128"/>
      <c r="G81"/>
    </row>
    <row r="82" spans="1:7" s="189" customFormat="1" ht="15" hidden="1" customHeight="1" x14ac:dyDescent="0.3">
      <c r="A82"/>
      <c r="B82"/>
      <c r="C82"/>
      <c r="D82"/>
      <c r="E82" s="128"/>
      <c r="F82" s="128"/>
      <c r="G82"/>
    </row>
    <row r="83" spans="1:7" s="189" customFormat="1" ht="15" hidden="1" customHeight="1" x14ac:dyDescent="0.3">
      <c r="A83"/>
      <c r="B83"/>
      <c r="C83"/>
      <c r="D83"/>
      <c r="E83" s="128"/>
      <c r="F83" s="128"/>
      <c r="G83"/>
    </row>
    <row r="84" spans="1:7" s="189" customFormat="1" ht="15" hidden="1" customHeight="1" x14ac:dyDescent="0.3">
      <c r="A84"/>
      <c r="B84"/>
      <c r="C84"/>
      <c r="D84"/>
      <c r="E84" s="128"/>
      <c r="F84" s="128"/>
      <c r="G84"/>
    </row>
    <row r="85" spans="1:7" s="189" customFormat="1" ht="15" hidden="1" customHeight="1" x14ac:dyDescent="0.3">
      <c r="A85"/>
      <c r="B85"/>
      <c r="C85"/>
      <c r="D85"/>
      <c r="E85" s="128"/>
      <c r="F85" s="128"/>
      <c r="G85"/>
    </row>
    <row r="86" spans="1:7" s="122" customFormat="1" ht="15" customHeight="1" x14ac:dyDescent="0.3">
      <c r="A86"/>
      <c r="B86"/>
      <c r="C86"/>
      <c r="D86"/>
      <c r="E86" s="128"/>
      <c r="F86" s="128"/>
      <c r="G86"/>
    </row>
    <row r="87" spans="1:7" s="122" customFormat="1" ht="15" customHeight="1" x14ac:dyDescent="0.3">
      <c r="A87"/>
      <c r="B87"/>
      <c r="C87"/>
      <c r="D87"/>
      <c r="E87" s="128"/>
      <c r="F87" s="128"/>
      <c r="G87"/>
    </row>
    <row r="88" spans="1:7" s="122" customFormat="1" ht="15" customHeight="1" x14ac:dyDescent="0.3">
      <c r="A88"/>
      <c r="B88"/>
      <c r="C88"/>
      <c r="D88"/>
      <c r="E88" s="128"/>
      <c r="F88" s="128"/>
      <c r="G88"/>
    </row>
    <row r="89" spans="1:7" s="122" customFormat="1" ht="15" customHeight="1" x14ac:dyDescent="0.3">
      <c r="A89"/>
      <c r="B89"/>
      <c r="C89"/>
      <c r="D89"/>
      <c r="E89" s="128"/>
      <c r="F89" s="128"/>
      <c r="G89"/>
    </row>
    <row r="90" spans="1:7" s="122" customFormat="1" ht="15" customHeight="1" x14ac:dyDescent="0.3">
      <c r="A90"/>
      <c r="B90"/>
      <c r="C90"/>
      <c r="D90"/>
      <c r="E90" s="128"/>
      <c r="F90" s="128"/>
      <c r="G90"/>
    </row>
    <row r="91" spans="1:7" s="122" customFormat="1" ht="15" customHeight="1" x14ac:dyDescent="0.3">
      <c r="A91"/>
      <c r="B91"/>
      <c r="C91"/>
      <c r="D91"/>
      <c r="E91" s="128"/>
      <c r="F91" s="128"/>
      <c r="G91"/>
    </row>
    <row r="92" spans="1:7" s="122" customFormat="1" ht="15" customHeight="1" x14ac:dyDescent="0.3">
      <c r="A92"/>
      <c r="B92"/>
      <c r="C92"/>
      <c r="D92"/>
      <c r="E92" s="128"/>
      <c r="F92" s="128"/>
      <c r="G92"/>
    </row>
    <row r="93" spans="1:7" s="122" customFormat="1" ht="15" customHeight="1" x14ac:dyDescent="0.3">
      <c r="A93"/>
      <c r="B93"/>
      <c r="C93"/>
      <c r="D93"/>
      <c r="E93" s="128"/>
      <c r="F93" s="128"/>
      <c r="G93"/>
    </row>
    <row r="94" spans="1:7" s="122" customFormat="1" ht="15" customHeight="1" x14ac:dyDescent="0.3">
      <c r="A94"/>
      <c r="B94"/>
      <c r="C94"/>
      <c r="D94"/>
      <c r="E94" s="128"/>
      <c r="F94" s="128"/>
      <c r="G94"/>
    </row>
    <row r="95" spans="1:7" s="122" customFormat="1" ht="15" customHeight="1" x14ac:dyDescent="0.3">
      <c r="A95"/>
      <c r="B95"/>
      <c r="C95"/>
      <c r="D95"/>
      <c r="E95" s="128"/>
      <c r="F95" s="128"/>
      <c r="G95"/>
    </row>
    <row r="96" spans="1:7" s="64" customFormat="1" ht="15" hidden="1" customHeight="1" thickBot="1" x14ac:dyDescent="0.35">
      <c r="A96"/>
      <c r="B96"/>
      <c r="C96"/>
      <c r="D96"/>
      <c r="E96" s="128"/>
      <c r="F96" s="128"/>
      <c r="G96"/>
    </row>
    <row r="97" spans="1:11" s="64" customFormat="1" ht="15" hidden="1" customHeight="1" thickBot="1" x14ac:dyDescent="0.35">
      <c r="A97"/>
      <c r="B97"/>
      <c r="C97"/>
      <c r="D97"/>
      <c r="E97" s="128"/>
      <c r="F97" s="128"/>
      <c r="G97"/>
    </row>
    <row r="98" spans="1:11" s="64" customFormat="1" ht="15" hidden="1" customHeight="1" x14ac:dyDescent="0.3">
      <c r="A98"/>
      <c r="B98"/>
      <c r="C98"/>
      <c r="D98"/>
      <c r="E98" s="128"/>
      <c r="F98" s="128"/>
      <c r="G98"/>
    </row>
    <row r="99" spans="1:11" s="64" customFormat="1" ht="15" hidden="1" customHeight="1" x14ac:dyDescent="0.3">
      <c r="A99"/>
      <c r="B99"/>
      <c r="C99"/>
      <c r="D99"/>
      <c r="E99" s="128"/>
      <c r="F99" s="128"/>
      <c r="G99"/>
      <c r="K99" s="64" t="e">
        <f>#REF!-41315.9</f>
        <v>#REF!</v>
      </c>
    </row>
    <row r="100" spans="1:11" s="64" customFormat="1" ht="15" hidden="1" customHeight="1" x14ac:dyDescent="0.3">
      <c r="A100"/>
      <c r="B100"/>
      <c r="C100"/>
      <c r="D100"/>
      <c r="E100" s="128"/>
      <c r="F100" s="128"/>
      <c r="G100"/>
    </row>
    <row r="101" spans="1:11" s="64" customFormat="1" ht="15" hidden="1" customHeight="1" x14ac:dyDescent="0.3">
      <c r="A101"/>
      <c r="B101"/>
      <c r="C101"/>
      <c r="D101"/>
      <c r="E101" s="128"/>
      <c r="F101" s="128"/>
      <c r="G101"/>
    </row>
    <row r="102" spans="1:11" s="64" customFormat="1" ht="15" hidden="1" customHeight="1" x14ac:dyDescent="0.3">
      <c r="A102"/>
      <c r="B102"/>
      <c r="C102"/>
      <c r="D102"/>
      <c r="E102" s="128"/>
      <c r="F102" s="128"/>
      <c r="G102"/>
    </row>
    <row r="103" spans="1:11" s="64" customFormat="1" ht="15" hidden="1" customHeight="1" x14ac:dyDescent="0.3">
      <c r="A103"/>
      <c r="B103"/>
      <c r="C103"/>
      <c r="D103"/>
      <c r="E103" s="128"/>
      <c r="F103" s="128"/>
      <c r="G103"/>
    </row>
    <row r="104" spans="1:11" s="64" customFormat="1" ht="15" hidden="1" customHeight="1" x14ac:dyDescent="0.3">
      <c r="A104"/>
      <c r="B104"/>
      <c r="C104"/>
      <c r="D104"/>
      <c r="E104" s="128"/>
      <c r="F104" s="128"/>
      <c r="G104"/>
    </row>
    <row r="105" spans="1:11" s="64" customFormat="1" ht="15" hidden="1" customHeight="1" x14ac:dyDescent="0.3">
      <c r="A105"/>
      <c r="B105"/>
      <c r="C105"/>
      <c r="D105"/>
      <c r="E105" s="128"/>
      <c r="F105" s="128"/>
      <c r="G105"/>
    </row>
    <row r="106" spans="1:11" s="122" customFormat="1" ht="15" hidden="1" customHeight="1" x14ac:dyDescent="0.3">
      <c r="A106"/>
      <c r="B106"/>
      <c r="C106"/>
      <c r="D106"/>
      <c r="E106" s="128"/>
      <c r="F106" s="128"/>
      <c r="G106"/>
    </row>
    <row r="107" spans="1:11" s="122" customFormat="1" ht="15" hidden="1" customHeight="1" x14ac:dyDescent="0.3">
      <c r="A107"/>
      <c r="B107"/>
      <c r="C107"/>
      <c r="D107"/>
      <c r="E107" s="128"/>
      <c r="F107" s="128"/>
      <c r="G107"/>
    </row>
    <row r="108" spans="1:11" s="122" customFormat="1" ht="15" hidden="1" customHeight="1" x14ac:dyDescent="0.3">
      <c r="A108"/>
      <c r="B108"/>
      <c r="C108"/>
      <c r="D108"/>
      <c r="E108" s="128"/>
      <c r="F108" s="128"/>
      <c r="G108"/>
    </row>
    <row r="109" spans="1:11" s="122" customFormat="1" ht="15" hidden="1" customHeight="1" x14ac:dyDescent="0.3">
      <c r="A109"/>
      <c r="B109"/>
      <c r="C109"/>
      <c r="D109"/>
      <c r="E109" s="128"/>
      <c r="F109" s="128"/>
      <c r="G109"/>
    </row>
    <row r="110" spans="1:11" s="122" customFormat="1" ht="15" hidden="1" customHeight="1" x14ac:dyDescent="0.3">
      <c r="A110"/>
      <c r="B110"/>
      <c r="C110"/>
      <c r="D110"/>
      <c r="E110" s="128"/>
      <c r="F110" s="128"/>
      <c r="G110"/>
    </row>
    <row r="111" spans="1:11" s="122" customFormat="1" ht="15" hidden="1" customHeight="1" x14ac:dyDescent="0.3">
      <c r="A111"/>
      <c r="B111"/>
      <c r="C111"/>
      <c r="D111"/>
      <c r="E111" s="128"/>
      <c r="F111" s="128"/>
      <c r="G111"/>
    </row>
    <row r="112" spans="1:11" s="122" customFormat="1" ht="15" hidden="1" customHeight="1" x14ac:dyDescent="0.3">
      <c r="A112"/>
      <c r="B112"/>
      <c r="C112"/>
      <c r="D112"/>
      <c r="E112" s="128"/>
      <c r="F112" s="128"/>
      <c r="G112"/>
    </row>
    <row r="113" spans="1:7" s="122" customFormat="1" ht="15" hidden="1" customHeight="1" x14ac:dyDescent="0.3">
      <c r="A113"/>
      <c r="B113"/>
      <c r="C113"/>
      <c r="D113"/>
      <c r="E113" s="128"/>
      <c r="F113" s="128"/>
      <c r="G113"/>
    </row>
    <row r="114" spans="1:7" s="122" customFormat="1" ht="15" hidden="1" customHeight="1" x14ac:dyDescent="0.3">
      <c r="A114"/>
      <c r="B114"/>
      <c r="C114"/>
      <c r="D114"/>
      <c r="E114" s="128"/>
      <c r="F114" s="128"/>
      <c r="G114"/>
    </row>
    <row r="115" spans="1:7" s="122" customFormat="1" ht="15" hidden="1" customHeight="1" x14ac:dyDescent="0.3">
      <c r="A115"/>
      <c r="B115"/>
      <c r="C115"/>
      <c r="D115"/>
      <c r="E115" s="128"/>
      <c r="F115" s="128"/>
      <c r="G115"/>
    </row>
    <row r="116" spans="1:7" s="122" customFormat="1" ht="15" hidden="1" customHeight="1" x14ac:dyDescent="0.3">
      <c r="A116"/>
      <c r="B116"/>
      <c r="C116"/>
      <c r="D116"/>
      <c r="E116" s="128"/>
      <c r="F116" s="128"/>
      <c r="G116"/>
    </row>
    <row r="117" spans="1:7" s="122" customFormat="1" ht="15" hidden="1" customHeight="1" x14ac:dyDescent="0.3">
      <c r="A117"/>
      <c r="B117"/>
      <c r="C117"/>
      <c r="D117"/>
      <c r="E117" s="128"/>
      <c r="F117" s="128"/>
      <c r="G117"/>
    </row>
    <row r="118" spans="1:7" s="122" customFormat="1" ht="15" hidden="1" customHeight="1" x14ac:dyDescent="0.3">
      <c r="A118"/>
      <c r="B118"/>
      <c r="C118"/>
      <c r="D118"/>
      <c r="E118" s="128"/>
      <c r="F118" s="128"/>
      <c r="G118"/>
    </row>
    <row r="119" spans="1:7" s="122" customFormat="1" ht="15" hidden="1" customHeight="1" x14ac:dyDescent="0.3">
      <c r="A119"/>
      <c r="B119"/>
      <c r="C119"/>
      <c r="D119"/>
      <c r="E119" s="128"/>
      <c r="F119" s="128"/>
      <c r="G119"/>
    </row>
    <row r="120" spans="1:7" s="122" customFormat="1" ht="15" hidden="1" customHeight="1" x14ac:dyDescent="0.3">
      <c r="A120"/>
      <c r="B120"/>
      <c r="C120"/>
      <c r="D120"/>
      <c r="E120" s="128"/>
      <c r="F120" s="128"/>
      <c r="G120"/>
    </row>
    <row r="121" spans="1:7" s="122" customFormat="1" ht="15" hidden="1" customHeight="1" x14ac:dyDescent="0.3">
      <c r="A121"/>
      <c r="B121"/>
      <c r="C121"/>
      <c r="D121"/>
      <c r="E121" s="128"/>
      <c r="F121" s="128"/>
      <c r="G121"/>
    </row>
    <row r="122" spans="1:7" s="122" customFormat="1" ht="15" hidden="1" customHeight="1" x14ac:dyDescent="0.3">
      <c r="A122"/>
      <c r="B122"/>
      <c r="C122"/>
      <c r="D122"/>
      <c r="E122" s="128"/>
      <c r="F122" s="128"/>
      <c r="G122"/>
    </row>
    <row r="123" spans="1:7" s="122" customFormat="1" ht="15" hidden="1" customHeight="1" x14ac:dyDescent="0.3">
      <c r="A123"/>
      <c r="B123"/>
      <c r="C123"/>
      <c r="D123"/>
      <c r="E123" s="128"/>
      <c r="F123" s="128"/>
      <c r="G123"/>
    </row>
    <row r="124" spans="1:7" s="122" customFormat="1" ht="15" hidden="1" customHeight="1" x14ac:dyDescent="0.3">
      <c r="A124"/>
      <c r="B124"/>
      <c r="C124"/>
      <c r="D124"/>
      <c r="E124" s="128"/>
      <c r="F124" s="128"/>
      <c r="G124"/>
    </row>
    <row r="125" spans="1:7" s="122" customFormat="1" ht="15" hidden="1" customHeight="1" x14ac:dyDescent="0.3">
      <c r="A125"/>
      <c r="B125"/>
      <c r="C125"/>
      <c r="D125"/>
      <c r="E125" s="128"/>
      <c r="F125" s="128"/>
      <c r="G125"/>
    </row>
    <row r="126" spans="1:7" s="122" customFormat="1" ht="15" hidden="1" customHeight="1" x14ac:dyDescent="0.3">
      <c r="A126"/>
      <c r="B126"/>
      <c r="C126"/>
      <c r="D126"/>
      <c r="E126" s="128"/>
      <c r="F126" s="128"/>
      <c r="G126"/>
    </row>
    <row r="127" spans="1:7" s="122" customFormat="1" ht="15" hidden="1" customHeight="1" x14ac:dyDescent="0.3">
      <c r="A127"/>
      <c r="B127"/>
      <c r="C127"/>
      <c r="D127"/>
      <c r="E127" s="128"/>
      <c r="F127" s="128"/>
      <c r="G127"/>
    </row>
    <row r="128" spans="1:7" s="122" customFormat="1" ht="15" hidden="1" customHeight="1" x14ac:dyDescent="0.3">
      <c r="A128"/>
      <c r="B128"/>
      <c r="C128"/>
      <c r="D128"/>
      <c r="E128" s="128"/>
      <c r="F128" s="128"/>
      <c r="G128"/>
    </row>
    <row r="129" spans="1:7" s="122" customFormat="1" ht="15" hidden="1" customHeight="1" x14ac:dyDescent="0.3">
      <c r="A129"/>
      <c r="B129"/>
      <c r="C129"/>
      <c r="D129"/>
      <c r="E129" s="128"/>
      <c r="F129" s="128"/>
      <c r="G129"/>
    </row>
    <row r="130" spans="1:7" s="122" customFormat="1" ht="15" hidden="1" customHeight="1" x14ac:dyDescent="0.3">
      <c r="A130"/>
      <c r="B130"/>
      <c r="C130"/>
      <c r="D130"/>
      <c r="E130" s="128"/>
      <c r="F130" s="128"/>
      <c r="G130"/>
    </row>
    <row r="131" spans="1:7" s="122" customFormat="1" ht="15" hidden="1" customHeight="1" x14ac:dyDescent="0.3">
      <c r="A131"/>
      <c r="B131"/>
      <c r="C131"/>
      <c r="D131"/>
      <c r="E131" s="128"/>
      <c r="F131" s="128"/>
      <c r="G131"/>
    </row>
    <row r="132" spans="1:7" s="122" customFormat="1" ht="15" hidden="1" customHeight="1" x14ac:dyDescent="0.3">
      <c r="A132"/>
      <c r="B132"/>
      <c r="C132"/>
      <c r="D132"/>
      <c r="E132" s="128"/>
      <c r="F132" s="128"/>
      <c r="G132"/>
    </row>
    <row r="133" spans="1:7" s="122" customFormat="1" ht="15" hidden="1" customHeight="1" x14ac:dyDescent="0.3">
      <c r="A133"/>
      <c r="B133"/>
      <c r="C133"/>
      <c r="D133"/>
      <c r="E133" s="128"/>
      <c r="F133" s="128"/>
      <c r="G133"/>
    </row>
    <row r="134" spans="1:7" s="122" customFormat="1" ht="15" hidden="1" customHeight="1" x14ac:dyDescent="0.3">
      <c r="A134"/>
      <c r="B134"/>
      <c r="C134"/>
      <c r="D134"/>
      <c r="E134" s="128"/>
      <c r="F134" s="128"/>
      <c r="G134"/>
    </row>
    <row r="135" spans="1:7" s="122" customFormat="1" ht="15" hidden="1" customHeight="1" x14ac:dyDescent="0.3">
      <c r="A135"/>
      <c r="B135"/>
      <c r="C135"/>
      <c r="D135"/>
      <c r="E135" s="128"/>
      <c r="F135" s="128"/>
      <c r="G135"/>
    </row>
    <row r="136" spans="1:7" s="122" customFormat="1" ht="15" hidden="1" customHeight="1" x14ac:dyDescent="0.3">
      <c r="A136"/>
      <c r="B136"/>
      <c r="C136"/>
      <c r="D136"/>
      <c r="E136" s="128"/>
      <c r="F136" s="128"/>
      <c r="G136"/>
    </row>
    <row r="137" spans="1:7" s="122" customFormat="1" ht="15" hidden="1" customHeight="1" x14ac:dyDescent="0.3">
      <c r="A137"/>
      <c r="B137"/>
      <c r="C137"/>
      <c r="D137"/>
      <c r="E137" s="128"/>
      <c r="F137" s="128"/>
      <c r="G137"/>
    </row>
    <row r="138" spans="1:7" s="122" customFormat="1" ht="15" hidden="1" customHeight="1" x14ac:dyDescent="0.3">
      <c r="A138"/>
      <c r="B138"/>
      <c r="C138"/>
      <c r="D138"/>
      <c r="E138" s="128"/>
      <c r="F138" s="128"/>
      <c r="G138"/>
    </row>
    <row r="139" spans="1:7" s="122" customFormat="1" ht="15" hidden="1" customHeight="1" x14ac:dyDescent="0.3">
      <c r="A139"/>
      <c r="B139"/>
      <c r="C139"/>
      <c r="D139"/>
      <c r="E139" s="128"/>
      <c r="F139" s="128"/>
      <c r="G139"/>
    </row>
    <row r="140" spans="1:7" s="122" customFormat="1" ht="15" hidden="1" customHeight="1" x14ac:dyDescent="0.3">
      <c r="A140"/>
      <c r="B140"/>
      <c r="C140"/>
      <c r="D140"/>
      <c r="E140" s="128"/>
      <c r="F140" s="128"/>
      <c r="G140"/>
    </row>
    <row r="141" spans="1:7" s="122" customFormat="1" ht="15" hidden="1" customHeight="1" x14ac:dyDescent="0.3">
      <c r="A141"/>
      <c r="B141"/>
      <c r="C141"/>
      <c r="D141"/>
      <c r="E141" s="128"/>
      <c r="F141" s="128"/>
      <c r="G141"/>
    </row>
    <row r="142" spans="1:7" s="122" customFormat="1" ht="15" hidden="1" customHeight="1" x14ac:dyDescent="0.3">
      <c r="A142"/>
      <c r="B142"/>
      <c r="C142"/>
      <c r="D142"/>
      <c r="E142" s="128"/>
      <c r="F142" s="128"/>
      <c r="G142"/>
    </row>
    <row r="143" spans="1:7" s="122" customFormat="1" ht="15" hidden="1" customHeight="1" x14ac:dyDescent="0.3">
      <c r="A143"/>
      <c r="B143"/>
      <c r="C143"/>
      <c r="D143"/>
      <c r="E143" s="128"/>
      <c r="F143" s="128"/>
      <c r="G143"/>
    </row>
    <row r="144" spans="1:7" s="122" customFormat="1" ht="15" hidden="1" customHeight="1" x14ac:dyDescent="0.3">
      <c r="A144"/>
      <c r="B144"/>
      <c r="C144"/>
      <c r="D144"/>
      <c r="E144" s="128"/>
      <c r="F144" s="128"/>
      <c r="G144"/>
    </row>
    <row r="145" spans="1:7" s="122" customFormat="1" ht="15" hidden="1" customHeight="1" x14ac:dyDescent="0.3">
      <c r="A145"/>
      <c r="B145"/>
      <c r="C145"/>
      <c r="D145"/>
      <c r="E145" s="128"/>
      <c r="F145" s="128"/>
      <c r="G145"/>
    </row>
    <row r="146" spans="1:7" s="122" customFormat="1" ht="15" hidden="1" customHeight="1" x14ac:dyDescent="0.3">
      <c r="A146"/>
      <c r="B146"/>
      <c r="C146"/>
      <c r="D146"/>
      <c r="E146" s="128"/>
      <c r="F146" s="128"/>
      <c r="G146"/>
    </row>
    <row r="147" spans="1:7" s="122" customFormat="1" ht="15" hidden="1" customHeight="1" x14ac:dyDescent="0.3">
      <c r="A147"/>
      <c r="B147"/>
      <c r="C147"/>
      <c r="D147"/>
      <c r="E147" s="128"/>
      <c r="F147" s="128"/>
      <c r="G147"/>
    </row>
    <row r="148" spans="1:7" s="122" customFormat="1" ht="15" hidden="1" customHeight="1" x14ac:dyDescent="0.3">
      <c r="A148"/>
      <c r="B148"/>
      <c r="C148"/>
      <c r="D148"/>
      <c r="E148" s="128"/>
      <c r="F148" s="128"/>
      <c r="G148"/>
    </row>
    <row r="149" spans="1:7" s="122" customFormat="1" ht="15" hidden="1" customHeight="1" x14ac:dyDescent="0.3">
      <c r="A149"/>
      <c r="B149"/>
      <c r="C149"/>
      <c r="D149"/>
      <c r="E149" s="128"/>
      <c r="F149" s="128"/>
      <c r="G149"/>
    </row>
    <row r="150" spans="1:7" s="122" customFormat="1" ht="15" hidden="1" customHeight="1" x14ac:dyDescent="0.3">
      <c r="A150"/>
      <c r="B150"/>
      <c r="C150"/>
      <c r="D150"/>
      <c r="E150" s="128"/>
      <c r="F150" s="128"/>
      <c r="G150"/>
    </row>
    <row r="151" spans="1:7" s="122" customFormat="1" ht="15" hidden="1" customHeight="1" x14ac:dyDescent="0.3">
      <c r="A151"/>
      <c r="B151"/>
      <c r="C151"/>
      <c r="D151"/>
      <c r="E151" s="128"/>
      <c r="F151" s="128"/>
      <c r="G151"/>
    </row>
    <row r="152" spans="1:7" s="122" customFormat="1" ht="15" hidden="1" customHeight="1" x14ac:dyDescent="0.3">
      <c r="A152"/>
      <c r="B152"/>
      <c r="C152"/>
      <c r="D152"/>
      <c r="E152" s="128"/>
      <c r="F152" s="128"/>
      <c r="G152"/>
    </row>
    <row r="153" spans="1:7" s="122" customFormat="1" ht="15" hidden="1" customHeight="1" x14ac:dyDescent="0.3">
      <c r="A153"/>
      <c r="B153"/>
      <c r="C153"/>
      <c r="D153"/>
      <c r="E153" s="128"/>
      <c r="F153" s="128"/>
      <c r="G153"/>
    </row>
    <row r="154" spans="1:7" s="122" customFormat="1" ht="15" hidden="1" customHeight="1" x14ac:dyDescent="0.3">
      <c r="A154"/>
      <c r="B154"/>
      <c r="C154"/>
      <c r="D154"/>
      <c r="E154" s="128"/>
      <c r="F154" s="128"/>
      <c r="G154"/>
    </row>
    <row r="155" spans="1:7" s="122" customFormat="1" ht="15" hidden="1" customHeight="1" x14ac:dyDescent="0.3">
      <c r="A155"/>
      <c r="B155"/>
      <c r="C155"/>
      <c r="D155"/>
      <c r="E155" s="128"/>
      <c r="F155" s="128"/>
      <c r="G155"/>
    </row>
    <row r="156" spans="1:7" s="122" customFormat="1" ht="15" hidden="1" customHeight="1" x14ac:dyDescent="0.3">
      <c r="A156"/>
      <c r="B156"/>
      <c r="C156"/>
      <c r="D156"/>
      <c r="E156" s="128"/>
      <c r="F156" s="128"/>
      <c r="G156"/>
    </row>
    <row r="157" spans="1:7" s="122" customFormat="1" ht="15" hidden="1" customHeight="1" x14ac:dyDescent="0.3">
      <c r="A157"/>
      <c r="B157"/>
      <c r="C157"/>
      <c r="D157"/>
      <c r="E157" s="128"/>
      <c r="F157" s="128"/>
      <c r="G157"/>
    </row>
    <row r="158" spans="1:7" s="122" customFormat="1" ht="15" hidden="1" customHeight="1" x14ac:dyDescent="0.3">
      <c r="A158"/>
      <c r="B158"/>
      <c r="C158"/>
      <c r="D158"/>
      <c r="E158" s="128"/>
      <c r="F158" s="128"/>
      <c r="G158"/>
    </row>
    <row r="159" spans="1:7" s="122" customFormat="1" ht="15" hidden="1" customHeight="1" x14ac:dyDescent="0.3">
      <c r="A159"/>
      <c r="B159"/>
      <c r="C159"/>
      <c r="D159"/>
      <c r="E159" s="128"/>
      <c r="F159" s="128"/>
      <c r="G159"/>
    </row>
    <row r="160" spans="1:7" s="122" customFormat="1" ht="15" hidden="1" customHeight="1" x14ac:dyDescent="0.3">
      <c r="A160"/>
      <c r="B160"/>
      <c r="C160"/>
      <c r="D160"/>
      <c r="E160" s="128"/>
      <c r="F160" s="128"/>
      <c r="G160"/>
    </row>
    <row r="161" spans="1:7" s="122" customFormat="1" ht="15" hidden="1" customHeight="1" x14ac:dyDescent="0.3">
      <c r="A161"/>
      <c r="B161"/>
      <c r="C161"/>
      <c r="D161"/>
      <c r="E161" s="128"/>
      <c r="F161" s="128"/>
      <c r="G161"/>
    </row>
    <row r="162" spans="1:7" s="122" customFormat="1" ht="15" hidden="1" customHeight="1" x14ac:dyDescent="0.3">
      <c r="A162"/>
      <c r="B162"/>
      <c r="C162"/>
      <c r="D162"/>
      <c r="E162" s="128"/>
      <c r="F162" s="128"/>
      <c r="G162"/>
    </row>
    <row r="163" spans="1:7" s="122" customFormat="1" ht="15" hidden="1" customHeight="1" x14ac:dyDescent="0.3">
      <c r="A163"/>
      <c r="B163"/>
      <c r="C163"/>
      <c r="D163"/>
      <c r="E163" s="128"/>
      <c r="F163" s="128"/>
      <c r="G163"/>
    </row>
    <row r="164" spans="1:7" s="122" customFormat="1" ht="15" hidden="1" customHeight="1" x14ac:dyDescent="0.3">
      <c r="A164"/>
      <c r="B164"/>
      <c r="C164"/>
      <c r="D164"/>
      <c r="E164" s="128"/>
      <c r="F164" s="128"/>
      <c r="G164"/>
    </row>
    <row r="165" spans="1:7" s="122" customFormat="1" ht="15" hidden="1" customHeight="1" x14ac:dyDescent="0.3">
      <c r="A165"/>
      <c r="B165"/>
      <c r="C165"/>
      <c r="D165"/>
      <c r="E165" s="128"/>
      <c r="F165" s="128"/>
      <c r="G165"/>
    </row>
    <row r="166" spans="1:7" s="122" customFormat="1" ht="15" hidden="1" customHeight="1" x14ac:dyDescent="0.3">
      <c r="A166"/>
      <c r="B166"/>
      <c r="C166"/>
      <c r="D166"/>
      <c r="E166" s="128"/>
      <c r="F166" s="128"/>
      <c r="G166"/>
    </row>
    <row r="167" spans="1:7" s="122" customFormat="1" ht="15" hidden="1" customHeight="1" x14ac:dyDescent="0.3">
      <c r="A167"/>
      <c r="B167"/>
      <c r="C167"/>
      <c r="D167"/>
      <c r="E167" s="128"/>
      <c r="F167" s="128"/>
      <c r="G167"/>
    </row>
    <row r="168" spans="1:7" s="122" customFormat="1" ht="15" hidden="1" customHeight="1" x14ac:dyDescent="0.3">
      <c r="A168"/>
      <c r="B168"/>
      <c r="C168"/>
      <c r="D168"/>
      <c r="E168" s="128"/>
      <c r="F168" s="128"/>
      <c r="G168"/>
    </row>
    <row r="169" spans="1:7" s="122" customFormat="1" ht="15" hidden="1" customHeight="1" x14ac:dyDescent="0.3">
      <c r="A169"/>
      <c r="B169"/>
      <c r="C169"/>
      <c r="D169"/>
      <c r="E169" s="128"/>
      <c r="F169" s="128"/>
      <c r="G169"/>
    </row>
    <row r="170" spans="1:7" s="122" customFormat="1" ht="15" hidden="1" customHeight="1" x14ac:dyDescent="0.3">
      <c r="A170"/>
      <c r="B170"/>
      <c r="C170"/>
      <c r="D170"/>
      <c r="E170" s="128"/>
      <c r="F170" s="128"/>
      <c r="G170"/>
    </row>
    <row r="171" spans="1:7" s="122" customFormat="1" ht="15" hidden="1" customHeight="1" x14ac:dyDescent="0.3">
      <c r="A171"/>
      <c r="B171"/>
      <c r="C171"/>
      <c r="D171"/>
      <c r="E171" s="128"/>
      <c r="F171" s="128"/>
      <c r="G171"/>
    </row>
    <row r="172" spans="1:7" s="122" customFormat="1" ht="15" hidden="1" customHeight="1" x14ac:dyDescent="0.3">
      <c r="A172"/>
      <c r="B172"/>
      <c r="C172"/>
      <c r="D172"/>
      <c r="E172" s="128"/>
      <c r="F172" s="128"/>
      <c r="G172"/>
    </row>
    <row r="173" spans="1:7" s="122" customFormat="1" ht="15" hidden="1" customHeight="1" x14ac:dyDescent="0.3">
      <c r="A173"/>
      <c r="B173"/>
      <c r="C173"/>
      <c r="D173"/>
      <c r="E173" s="128"/>
      <c r="F173" s="128"/>
      <c r="G173"/>
    </row>
    <row r="174" spans="1:7" s="122" customFormat="1" ht="15" hidden="1" customHeight="1" x14ac:dyDescent="0.3">
      <c r="A174"/>
      <c r="B174"/>
      <c r="C174"/>
      <c r="D174"/>
      <c r="E174" s="128"/>
      <c r="F174" s="128"/>
      <c r="G174"/>
    </row>
    <row r="175" spans="1:7" s="122" customFormat="1" ht="15" hidden="1" customHeight="1" x14ac:dyDescent="0.3">
      <c r="A175"/>
      <c r="B175"/>
      <c r="C175"/>
      <c r="D175"/>
      <c r="E175" s="128"/>
      <c r="F175" s="128"/>
      <c r="G175"/>
    </row>
    <row r="176" spans="1:7" s="122" customFormat="1" ht="15" hidden="1" customHeight="1" x14ac:dyDescent="0.3">
      <c r="A176"/>
      <c r="B176"/>
      <c r="C176"/>
      <c r="D176"/>
      <c r="E176" s="128"/>
      <c r="F176" s="128"/>
      <c r="G176"/>
    </row>
    <row r="177" spans="1:7" s="122" customFormat="1" ht="15" hidden="1" customHeight="1" x14ac:dyDescent="0.3">
      <c r="A177"/>
      <c r="B177"/>
      <c r="C177"/>
      <c r="D177"/>
      <c r="E177" s="128"/>
      <c r="F177" s="128"/>
      <c r="G177"/>
    </row>
    <row r="178" spans="1:7" s="122" customFormat="1" ht="15" hidden="1" customHeight="1" x14ac:dyDescent="0.3">
      <c r="A178"/>
      <c r="B178"/>
      <c r="C178"/>
      <c r="D178"/>
      <c r="E178" s="128"/>
      <c r="F178" s="128"/>
      <c r="G178"/>
    </row>
    <row r="179" spans="1:7" s="122" customFormat="1" ht="15" hidden="1" customHeight="1" x14ac:dyDescent="0.3">
      <c r="A179"/>
      <c r="B179"/>
      <c r="C179"/>
      <c r="D179"/>
      <c r="E179" s="128"/>
      <c r="F179" s="128"/>
      <c r="G179"/>
    </row>
    <row r="180" spans="1:7" s="122" customFormat="1" ht="15" hidden="1" customHeight="1" x14ac:dyDescent="0.3">
      <c r="A180"/>
      <c r="B180"/>
      <c r="C180"/>
      <c r="D180"/>
      <c r="E180" s="128"/>
      <c r="F180" s="128"/>
      <c r="G180"/>
    </row>
    <row r="181" spans="1:7" s="122" customFormat="1" ht="15" hidden="1" customHeight="1" x14ac:dyDescent="0.3">
      <c r="A181"/>
      <c r="B181"/>
      <c r="C181"/>
      <c r="D181"/>
      <c r="E181" s="128"/>
      <c r="F181" s="128"/>
      <c r="G181"/>
    </row>
    <row r="182" spans="1:7" s="122" customFormat="1" ht="15" hidden="1" customHeight="1" x14ac:dyDescent="0.3">
      <c r="A182"/>
      <c r="B182"/>
      <c r="C182"/>
      <c r="D182"/>
      <c r="E182" s="128"/>
      <c r="F182" s="128"/>
      <c r="G182"/>
    </row>
    <row r="183" spans="1:7" s="122" customFormat="1" ht="15" hidden="1" customHeight="1" x14ac:dyDescent="0.3">
      <c r="A183"/>
      <c r="B183"/>
      <c r="C183"/>
      <c r="D183"/>
      <c r="E183" s="128"/>
      <c r="F183" s="128"/>
      <c r="G183"/>
    </row>
    <row r="184" spans="1:7" s="122" customFormat="1" ht="15" hidden="1" customHeight="1" x14ac:dyDescent="0.3">
      <c r="A184"/>
      <c r="B184"/>
      <c r="C184"/>
      <c r="D184"/>
      <c r="E184" s="128"/>
      <c r="F184" s="128"/>
      <c r="G184"/>
    </row>
    <row r="185" spans="1:7" s="122" customFormat="1" ht="15" hidden="1" customHeight="1" x14ac:dyDescent="0.3">
      <c r="A185"/>
      <c r="B185"/>
      <c r="C185"/>
      <c r="D185"/>
      <c r="E185" s="128"/>
      <c r="F185" s="128"/>
      <c r="G185"/>
    </row>
    <row r="186" spans="1:7" s="122" customFormat="1" ht="15" hidden="1" customHeight="1" x14ac:dyDescent="0.3">
      <c r="A186"/>
      <c r="B186"/>
      <c r="C186"/>
      <c r="D186"/>
      <c r="E186" s="128"/>
      <c r="F186" s="128"/>
      <c r="G186"/>
    </row>
    <row r="187" spans="1:7" s="122" customFormat="1" ht="15" hidden="1" customHeight="1" x14ac:dyDescent="0.3">
      <c r="A187"/>
      <c r="B187"/>
      <c r="C187"/>
      <c r="D187"/>
      <c r="E187" s="128"/>
      <c r="F187" s="128"/>
      <c r="G187"/>
    </row>
    <row r="188" spans="1:7" s="122" customFormat="1" ht="15" hidden="1" customHeight="1" x14ac:dyDescent="0.3">
      <c r="A188"/>
      <c r="B188"/>
      <c r="C188"/>
      <c r="D188"/>
      <c r="E188" s="128"/>
      <c r="F188" s="128"/>
      <c r="G188"/>
    </row>
    <row r="189" spans="1:7" s="122" customFormat="1" ht="15" hidden="1" customHeight="1" x14ac:dyDescent="0.3">
      <c r="A189"/>
      <c r="B189"/>
      <c r="C189"/>
      <c r="D189"/>
      <c r="E189" s="128"/>
      <c r="F189" s="128"/>
      <c r="G189"/>
    </row>
    <row r="190" spans="1:7" s="122" customFormat="1" ht="15" hidden="1" customHeight="1" x14ac:dyDescent="0.3">
      <c r="A190"/>
      <c r="B190"/>
      <c r="C190"/>
      <c r="D190"/>
      <c r="E190" s="128"/>
      <c r="F190" s="128"/>
      <c r="G190"/>
    </row>
    <row r="191" spans="1:7" s="122" customFormat="1" ht="15" hidden="1" customHeight="1" x14ac:dyDescent="0.3">
      <c r="A191"/>
      <c r="B191"/>
      <c r="C191"/>
      <c r="D191"/>
      <c r="E191" s="128"/>
      <c r="F191" s="128"/>
      <c r="G191"/>
    </row>
    <row r="192" spans="1:7" s="122" customFormat="1" ht="15" hidden="1" customHeight="1" x14ac:dyDescent="0.3">
      <c r="A192"/>
      <c r="B192"/>
      <c r="C192"/>
      <c r="D192"/>
      <c r="E192" s="128"/>
      <c r="F192" s="128"/>
      <c r="G192"/>
    </row>
    <row r="193" spans="1:7" s="122" customFormat="1" ht="15" hidden="1" customHeight="1" x14ac:dyDescent="0.3">
      <c r="A193"/>
      <c r="B193"/>
      <c r="C193"/>
      <c r="D193"/>
      <c r="E193" s="128"/>
      <c r="F193" s="128"/>
      <c r="G193"/>
    </row>
    <row r="194" spans="1:7" s="122" customFormat="1" ht="15" hidden="1" customHeight="1" x14ac:dyDescent="0.3">
      <c r="A194"/>
      <c r="B194"/>
      <c r="C194"/>
      <c r="D194"/>
      <c r="E194" s="128"/>
      <c r="F194" s="128"/>
      <c r="G194"/>
    </row>
    <row r="195" spans="1:7" s="122" customFormat="1" ht="15" hidden="1" customHeight="1" x14ac:dyDescent="0.3">
      <c r="A195"/>
      <c r="B195"/>
      <c r="C195"/>
      <c r="D195"/>
      <c r="E195" s="128"/>
      <c r="F195" s="128"/>
      <c r="G195"/>
    </row>
    <row r="196" spans="1:7" s="122" customFormat="1" ht="15" hidden="1" customHeight="1" x14ac:dyDescent="0.3">
      <c r="A196"/>
      <c r="B196"/>
      <c r="C196"/>
      <c r="D196"/>
      <c r="E196" s="128"/>
      <c r="F196" s="128"/>
      <c r="G196"/>
    </row>
    <row r="197" spans="1:7" s="122" customFormat="1" ht="15" hidden="1" customHeight="1" x14ac:dyDescent="0.3">
      <c r="A197"/>
      <c r="B197"/>
      <c r="C197"/>
      <c r="D197"/>
      <c r="E197" s="128"/>
      <c r="F197" s="128"/>
      <c r="G197"/>
    </row>
    <row r="198" spans="1:7" s="122" customFormat="1" ht="15" hidden="1" customHeight="1" x14ac:dyDescent="0.3">
      <c r="A198"/>
      <c r="B198"/>
      <c r="C198"/>
      <c r="D198"/>
      <c r="E198" s="128"/>
      <c r="F198" s="128"/>
      <c r="G198"/>
    </row>
    <row r="199" spans="1:7" s="122" customFormat="1" ht="15" hidden="1" customHeight="1" x14ac:dyDescent="0.3">
      <c r="A199"/>
      <c r="B199"/>
      <c r="C199"/>
      <c r="D199"/>
      <c r="E199" s="128"/>
      <c r="F199" s="128"/>
      <c r="G199"/>
    </row>
    <row r="200" spans="1:7" s="122" customFormat="1" ht="15" hidden="1" customHeight="1" x14ac:dyDescent="0.3">
      <c r="A200"/>
      <c r="B200"/>
      <c r="C200"/>
      <c r="D200"/>
      <c r="E200" s="128"/>
      <c r="F200" s="128"/>
      <c r="G200"/>
    </row>
    <row r="201" spans="1:7" s="122" customFormat="1" ht="15" hidden="1" customHeight="1" x14ac:dyDescent="0.3">
      <c r="A201"/>
      <c r="B201"/>
      <c r="C201"/>
      <c r="D201"/>
      <c r="E201" s="128"/>
      <c r="F201" s="128"/>
      <c r="G201"/>
    </row>
    <row r="202" spans="1:7" s="122" customFormat="1" ht="15" hidden="1" customHeight="1" x14ac:dyDescent="0.3">
      <c r="A202"/>
      <c r="B202"/>
      <c r="C202"/>
      <c r="D202"/>
      <c r="E202" s="128"/>
      <c r="F202" s="128"/>
      <c r="G202"/>
    </row>
    <row r="203" spans="1:7" s="122" customFormat="1" ht="15" hidden="1" customHeight="1" x14ac:dyDescent="0.3">
      <c r="A203"/>
      <c r="B203"/>
      <c r="C203"/>
      <c r="D203"/>
      <c r="E203" s="128"/>
      <c r="F203" s="128"/>
      <c r="G203"/>
    </row>
    <row r="204" spans="1:7" s="122" customFormat="1" ht="15" hidden="1" customHeight="1" x14ac:dyDescent="0.3">
      <c r="A204"/>
      <c r="B204"/>
      <c r="C204"/>
      <c r="D204"/>
      <c r="E204" s="128"/>
      <c r="F204" s="128"/>
      <c r="G204"/>
    </row>
    <row r="205" spans="1:7" s="122" customFormat="1" ht="15" hidden="1" customHeight="1" x14ac:dyDescent="0.3">
      <c r="A205"/>
      <c r="B205"/>
      <c r="C205"/>
      <c r="D205"/>
      <c r="E205" s="128"/>
      <c r="F205" s="128"/>
      <c r="G205"/>
    </row>
    <row r="206" spans="1:7" s="122" customFormat="1" ht="15" hidden="1" customHeight="1" x14ac:dyDescent="0.3">
      <c r="A206"/>
      <c r="B206"/>
      <c r="C206"/>
      <c r="D206"/>
      <c r="E206" s="128"/>
      <c r="F206" s="128"/>
      <c r="G206"/>
    </row>
    <row r="207" spans="1:7" s="122" customFormat="1" ht="15" hidden="1" customHeight="1" x14ac:dyDescent="0.3">
      <c r="A207"/>
      <c r="B207"/>
      <c r="C207"/>
      <c r="D207"/>
      <c r="E207" s="128"/>
      <c r="F207" s="128"/>
      <c r="G207"/>
    </row>
    <row r="208" spans="1:7" s="122" customFormat="1" ht="15" hidden="1" customHeight="1" x14ac:dyDescent="0.3">
      <c r="A208"/>
      <c r="B208"/>
      <c r="C208"/>
      <c r="D208"/>
      <c r="E208" s="128"/>
      <c r="F208" s="128"/>
      <c r="G208"/>
    </row>
    <row r="209" spans="1:7" s="122" customFormat="1" ht="15" hidden="1" customHeight="1" x14ac:dyDescent="0.3">
      <c r="A209"/>
      <c r="B209"/>
      <c r="C209"/>
      <c r="D209"/>
      <c r="E209" s="128"/>
      <c r="F209" s="128"/>
      <c r="G209"/>
    </row>
    <row r="210" spans="1:7" s="122" customFormat="1" ht="15" hidden="1" customHeight="1" x14ac:dyDescent="0.3">
      <c r="A210"/>
      <c r="B210"/>
      <c r="C210"/>
      <c r="D210"/>
      <c r="E210" s="128"/>
      <c r="F210" s="128"/>
      <c r="G210"/>
    </row>
    <row r="211" spans="1:7" s="122" customFormat="1" ht="15" hidden="1" customHeight="1" x14ac:dyDescent="0.3">
      <c r="A211"/>
      <c r="B211"/>
      <c r="C211"/>
      <c r="D211"/>
      <c r="E211" s="128"/>
      <c r="F211" s="128"/>
      <c r="G211"/>
    </row>
    <row r="212" spans="1:7" s="122" customFormat="1" ht="15" hidden="1" customHeight="1" x14ac:dyDescent="0.3">
      <c r="A212"/>
      <c r="B212"/>
      <c r="C212"/>
      <c r="D212"/>
      <c r="E212" s="128"/>
      <c r="F212" s="128"/>
      <c r="G212"/>
    </row>
    <row r="213" spans="1:7" s="122" customFormat="1" ht="15" hidden="1" customHeight="1" x14ac:dyDescent="0.3">
      <c r="A213"/>
      <c r="B213"/>
      <c r="C213"/>
      <c r="D213"/>
      <c r="E213" s="128"/>
      <c r="F213" s="128"/>
      <c r="G213"/>
    </row>
    <row r="214" spans="1:7" s="122" customFormat="1" ht="15" hidden="1" customHeight="1" x14ac:dyDescent="0.3">
      <c r="A214"/>
      <c r="B214"/>
      <c r="C214"/>
      <c r="D214"/>
      <c r="E214" s="128"/>
      <c r="F214" s="128"/>
      <c r="G214"/>
    </row>
    <row r="215" spans="1:7" s="122" customFormat="1" ht="15" hidden="1" customHeight="1" x14ac:dyDescent="0.3">
      <c r="A215"/>
      <c r="B215"/>
      <c r="C215"/>
      <c r="D215"/>
      <c r="E215" s="128"/>
      <c r="F215" s="128"/>
      <c r="G215"/>
    </row>
    <row r="216" spans="1:7" s="122" customFormat="1" ht="15" hidden="1" customHeight="1" x14ac:dyDescent="0.3">
      <c r="A216"/>
      <c r="B216"/>
      <c r="C216"/>
      <c r="D216"/>
      <c r="E216" s="128"/>
      <c r="F216" s="128"/>
      <c r="G216"/>
    </row>
    <row r="217" spans="1:7" s="122" customFormat="1" ht="15" hidden="1" customHeight="1" x14ac:dyDescent="0.3">
      <c r="A217"/>
      <c r="B217"/>
      <c r="C217"/>
      <c r="D217"/>
      <c r="E217" s="128"/>
      <c r="F217" s="128"/>
      <c r="G217"/>
    </row>
    <row r="218" spans="1:7" s="122" customFormat="1" ht="15" hidden="1" customHeight="1" x14ac:dyDescent="0.3">
      <c r="A218"/>
      <c r="B218"/>
      <c r="C218"/>
      <c r="D218"/>
      <c r="E218" s="128"/>
      <c r="F218" s="128"/>
      <c r="G218"/>
    </row>
    <row r="219" spans="1:7" s="122" customFormat="1" ht="15" hidden="1" customHeight="1" x14ac:dyDescent="0.3">
      <c r="A219"/>
      <c r="B219"/>
      <c r="C219"/>
      <c r="D219"/>
      <c r="E219" s="128"/>
      <c r="F219" s="128"/>
      <c r="G219"/>
    </row>
    <row r="220" spans="1:7" s="122" customFormat="1" ht="15" hidden="1" customHeight="1" x14ac:dyDescent="0.3">
      <c r="A220"/>
      <c r="B220"/>
      <c r="C220"/>
      <c r="D220"/>
      <c r="E220" s="128"/>
      <c r="F220" s="128"/>
      <c r="G220"/>
    </row>
    <row r="221" spans="1:7" s="122" customFormat="1" ht="15" hidden="1" customHeight="1" x14ac:dyDescent="0.3">
      <c r="A221"/>
      <c r="B221"/>
      <c r="C221"/>
      <c r="D221"/>
      <c r="E221" s="128"/>
      <c r="F221" s="128"/>
      <c r="G221"/>
    </row>
    <row r="222" spans="1:7" s="122" customFormat="1" ht="15" hidden="1" customHeight="1" x14ac:dyDescent="0.3">
      <c r="A222"/>
      <c r="B222"/>
      <c r="C222"/>
      <c r="D222"/>
      <c r="E222" s="128"/>
      <c r="F222" s="128"/>
      <c r="G222"/>
    </row>
    <row r="223" spans="1:7" s="122" customFormat="1" ht="15" hidden="1" customHeight="1" x14ac:dyDescent="0.3">
      <c r="A223"/>
      <c r="B223"/>
      <c r="C223"/>
      <c r="D223"/>
      <c r="E223" s="128"/>
      <c r="F223" s="128"/>
      <c r="G223"/>
    </row>
    <row r="224" spans="1:7" s="122" customFormat="1" ht="15" hidden="1" customHeight="1" x14ac:dyDescent="0.3">
      <c r="A224"/>
      <c r="B224"/>
      <c r="C224"/>
      <c r="D224"/>
      <c r="E224" s="128"/>
      <c r="F224" s="128"/>
      <c r="G224"/>
    </row>
    <row r="225" spans="1:7" s="122" customFormat="1" ht="15" hidden="1" customHeight="1" x14ac:dyDescent="0.3">
      <c r="A225"/>
      <c r="B225"/>
      <c r="C225"/>
      <c r="D225"/>
      <c r="E225" s="128"/>
      <c r="F225" s="128"/>
      <c r="G225"/>
    </row>
    <row r="226" spans="1:7" s="122" customFormat="1" ht="15" hidden="1" customHeight="1" x14ac:dyDescent="0.3">
      <c r="A226"/>
      <c r="B226"/>
      <c r="C226"/>
      <c r="D226"/>
      <c r="E226" s="128"/>
      <c r="F226" s="128"/>
      <c r="G226"/>
    </row>
    <row r="227" spans="1:7" s="122" customFormat="1" ht="15" hidden="1" customHeight="1" x14ac:dyDescent="0.3">
      <c r="A227"/>
      <c r="B227"/>
      <c r="C227"/>
      <c r="D227"/>
      <c r="E227" s="128"/>
      <c r="F227" s="128"/>
      <c r="G227"/>
    </row>
    <row r="228" spans="1:7" s="122" customFormat="1" ht="15" hidden="1" customHeight="1" x14ac:dyDescent="0.3">
      <c r="A228"/>
      <c r="B228"/>
      <c r="C228"/>
      <c r="D228"/>
      <c r="E228" s="128"/>
      <c r="F228" s="128"/>
      <c r="G228"/>
    </row>
    <row r="229" spans="1:7" s="122" customFormat="1" ht="15" hidden="1" customHeight="1" x14ac:dyDescent="0.3">
      <c r="A229"/>
      <c r="B229"/>
      <c r="C229"/>
      <c r="D229"/>
      <c r="E229" s="128"/>
      <c r="F229" s="128"/>
      <c r="G229"/>
    </row>
    <row r="230" spans="1:7" s="122" customFormat="1" ht="15" hidden="1" customHeight="1" x14ac:dyDescent="0.3">
      <c r="A230"/>
      <c r="B230"/>
      <c r="C230"/>
      <c r="D230"/>
      <c r="E230" s="128"/>
      <c r="F230" s="128"/>
      <c r="G230"/>
    </row>
    <row r="231" spans="1:7" s="122" customFormat="1" ht="15" hidden="1" customHeight="1" x14ac:dyDescent="0.3">
      <c r="A231"/>
      <c r="B231"/>
      <c r="C231"/>
      <c r="D231"/>
      <c r="E231" s="128"/>
      <c r="F231" s="128"/>
      <c r="G231"/>
    </row>
    <row r="232" spans="1:7" s="122" customFormat="1" ht="15" hidden="1" customHeight="1" x14ac:dyDescent="0.3">
      <c r="A232"/>
      <c r="B232"/>
      <c r="C232"/>
      <c r="D232"/>
      <c r="E232" s="128"/>
      <c r="F232" s="128"/>
      <c r="G232"/>
    </row>
    <row r="233" spans="1:7" s="122" customFormat="1" ht="15" hidden="1" customHeight="1" x14ac:dyDescent="0.3">
      <c r="A233"/>
      <c r="B233"/>
      <c r="C233"/>
      <c r="D233"/>
      <c r="E233" s="128"/>
      <c r="F233" s="128"/>
      <c r="G233"/>
    </row>
    <row r="234" spans="1:7" s="122" customFormat="1" ht="15" hidden="1" customHeight="1" x14ac:dyDescent="0.3">
      <c r="A234"/>
      <c r="B234"/>
      <c r="C234"/>
      <c r="D234"/>
      <c r="E234" s="128"/>
      <c r="F234" s="128"/>
      <c r="G234"/>
    </row>
    <row r="235" spans="1:7" s="122" customFormat="1" ht="15" hidden="1" customHeight="1" x14ac:dyDescent="0.3">
      <c r="A235"/>
      <c r="B235"/>
      <c r="C235"/>
      <c r="D235"/>
      <c r="E235" s="128"/>
      <c r="F235" s="128"/>
      <c r="G235"/>
    </row>
    <row r="236" spans="1:7" s="122" customFormat="1" ht="15" hidden="1" customHeight="1" x14ac:dyDescent="0.3">
      <c r="A236"/>
      <c r="B236"/>
      <c r="C236"/>
      <c r="D236"/>
      <c r="E236" s="128"/>
      <c r="F236" s="128"/>
      <c r="G236"/>
    </row>
    <row r="237" spans="1:7" s="122" customFormat="1" ht="15" hidden="1" customHeight="1" x14ac:dyDescent="0.3">
      <c r="A237"/>
      <c r="B237"/>
      <c r="C237"/>
      <c r="D237"/>
      <c r="E237" s="128"/>
      <c r="F237" s="128"/>
      <c r="G237"/>
    </row>
    <row r="238" spans="1:7" s="122" customFormat="1" ht="15" hidden="1" customHeight="1" x14ac:dyDescent="0.3">
      <c r="A238"/>
      <c r="B238"/>
      <c r="C238"/>
      <c r="D238"/>
      <c r="E238" s="128"/>
      <c r="F238" s="128"/>
      <c r="G238"/>
    </row>
    <row r="239" spans="1:7" s="122" customFormat="1" ht="15" hidden="1" customHeight="1" x14ac:dyDescent="0.3">
      <c r="A239"/>
      <c r="B239"/>
      <c r="C239"/>
      <c r="D239"/>
      <c r="E239" s="128"/>
      <c r="F239" s="128"/>
      <c r="G239"/>
    </row>
    <row r="240" spans="1:7" s="122" customFormat="1" ht="15" hidden="1" customHeight="1" x14ac:dyDescent="0.3">
      <c r="A240"/>
      <c r="B240"/>
      <c r="C240"/>
      <c r="D240"/>
      <c r="E240" s="128"/>
      <c r="F240" s="128"/>
      <c r="G240"/>
    </row>
    <row r="241" spans="1:7" s="122" customFormat="1" ht="15" hidden="1" customHeight="1" x14ac:dyDescent="0.3">
      <c r="A241"/>
      <c r="B241"/>
      <c r="C241"/>
      <c r="D241"/>
      <c r="E241" s="128"/>
      <c r="F241" s="128"/>
      <c r="G241"/>
    </row>
    <row r="242" spans="1:7" s="122" customFormat="1" ht="15" hidden="1" customHeight="1" x14ac:dyDescent="0.3">
      <c r="A242"/>
      <c r="B242"/>
      <c r="C242"/>
      <c r="D242"/>
      <c r="E242" s="128"/>
      <c r="F242" s="128"/>
      <c r="G242"/>
    </row>
    <row r="243" spans="1:7" s="122" customFormat="1" ht="15" hidden="1" customHeight="1" x14ac:dyDescent="0.3">
      <c r="A243"/>
      <c r="B243"/>
      <c r="C243"/>
      <c r="D243"/>
      <c r="E243" s="128"/>
      <c r="F243" s="128"/>
      <c r="G243"/>
    </row>
    <row r="244" spans="1:7" s="122" customFormat="1" ht="15" hidden="1" customHeight="1" x14ac:dyDescent="0.3">
      <c r="A244"/>
      <c r="B244"/>
      <c r="C244"/>
      <c r="D244"/>
      <c r="E244" s="128"/>
      <c r="F244" s="128"/>
      <c r="G244"/>
    </row>
    <row r="245" spans="1:7" s="122" customFormat="1" ht="15" hidden="1" customHeight="1" x14ac:dyDescent="0.3">
      <c r="A245"/>
      <c r="B245"/>
      <c r="C245"/>
      <c r="D245"/>
      <c r="E245" s="128"/>
      <c r="F245" s="128"/>
      <c r="G245"/>
    </row>
    <row r="246" spans="1:7" s="122" customFormat="1" ht="15" hidden="1" customHeight="1" x14ac:dyDescent="0.3">
      <c r="A246"/>
      <c r="B246"/>
      <c r="C246"/>
      <c r="D246"/>
      <c r="E246" s="128"/>
      <c r="F246" s="128"/>
      <c r="G246"/>
    </row>
    <row r="247" spans="1:7" s="122" customFormat="1" ht="15" hidden="1" customHeight="1" x14ac:dyDescent="0.3">
      <c r="A247"/>
      <c r="B247"/>
      <c r="C247"/>
      <c r="D247"/>
      <c r="E247" s="128"/>
      <c r="F247" s="128"/>
      <c r="G247"/>
    </row>
    <row r="248" spans="1:7" s="122" customFormat="1" ht="15" hidden="1" customHeight="1" x14ac:dyDescent="0.3">
      <c r="A248"/>
      <c r="B248"/>
      <c r="C248"/>
      <c r="D248"/>
      <c r="E248" s="128"/>
      <c r="F248" s="128"/>
      <c r="G248"/>
    </row>
    <row r="249" spans="1:7" s="122" customFormat="1" ht="15" hidden="1" customHeight="1" x14ac:dyDescent="0.3">
      <c r="A249"/>
      <c r="B249"/>
      <c r="C249"/>
      <c r="D249"/>
      <c r="E249" s="128"/>
      <c r="F249" s="128"/>
      <c r="G249"/>
    </row>
    <row r="250" spans="1:7" s="122" customFormat="1" ht="15" hidden="1" customHeight="1" x14ac:dyDescent="0.3">
      <c r="A250"/>
      <c r="B250"/>
      <c r="C250"/>
      <c r="D250"/>
      <c r="E250" s="128"/>
      <c r="F250" s="128"/>
      <c r="G250"/>
    </row>
    <row r="251" spans="1:7" s="122" customFormat="1" ht="15" hidden="1" customHeight="1" x14ac:dyDescent="0.3">
      <c r="A251"/>
      <c r="B251"/>
      <c r="C251"/>
      <c r="D251"/>
      <c r="E251" s="128"/>
      <c r="F251" s="128"/>
      <c r="G251"/>
    </row>
    <row r="252" spans="1:7" s="122" customFormat="1" ht="15" hidden="1" customHeight="1" x14ac:dyDescent="0.3">
      <c r="A252"/>
      <c r="B252"/>
      <c r="C252"/>
      <c r="D252"/>
      <c r="E252" s="128"/>
      <c r="F252" s="128"/>
      <c r="G252"/>
    </row>
    <row r="253" spans="1:7" s="122" customFormat="1" ht="15" hidden="1" customHeight="1" x14ac:dyDescent="0.3">
      <c r="A253"/>
      <c r="B253"/>
      <c r="C253"/>
      <c r="D253"/>
      <c r="E253" s="128"/>
      <c r="F253" s="128"/>
      <c r="G253"/>
    </row>
    <row r="254" spans="1:7" s="122" customFormat="1" ht="15" hidden="1" customHeight="1" x14ac:dyDescent="0.3">
      <c r="A254"/>
      <c r="B254"/>
      <c r="C254"/>
      <c r="D254"/>
      <c r="E254" s="128"/>
      <c r="F254" s="128"/>
      <c r="G254"/>
    </row>
    <row r="255" spans="1:7" s="122" customFormat="1" ht="15" hidden="1" customHeight="1" x14ac:dyDescent="0.3">
      <c r="A255"/>
      <c r="B255"/>
      <c r="C255"/>
      <c r="D255"/>
      <c r="E255" s="128"/>
      <c r="F255" s="128"/>
      <c r="G255"/>
    </row>
    <row r="256" spans="1:7" s="122" customFormat="1" ht="15" hidden="1" customHeight="1" x14ac:dyDescent="0.3">
      <c r="A256"/>
      <c r="B256"/>
      <c r="C256"/>
      <c r="D256"/>
      <c r="E256" s="128"/>
      <c r="F256" s="128"/>
      <c r="G256"/>
    </row>
    <row r="257" spans="1:7" s="122" customFormat="1" ht="15" hidden="1" customHeight="1" x14ac:dyDescent="0.3">
      <c r="A257"/>
      <c r="B257"/>
      <c r="C257"/>
      <c r="D257"/>
      <c r="E257" s="128"/>
      <c r="F257" s="128"/>
      <c r="G257"/>
    </row>
    <row r="258" spans="1:7" s="122" customFormat="1" ht="15" hidden="1" customHeight="1" x14ac:dyDescent="0.3">
      <c r="A258"/>
      <c r="B258"/>
      <c r="C258"/>
      <c r="D258"/>
      <c r="E258" s="128"/>
      <c r="F258" s="128"/>
      <c r="G258"/>
    </row>
    <row r="259" spans="1:7" s="122" customFormat="1" ht="15" hidden="1" customHeight="1" x14ac:dyDescent="0.3">
      <c r="A259"/>
      <c r="B259"/>
      <c r="C259"/>
      <c r="D259"/>
      <c r="E259" s="128"/>
      <c r="F259" s="128"/>
      <c r="G259"/>
    </row>
    <row r="260" spans="1:7" s="122" customFormat="1" ht="15" hidden="1" customHeight="1" x14ac:dyDescent="0.3">
      <c r="A260"/>
      <c r="B260"/>
      <c r="C260"/>
      <c r="D260"/>
      <c r="E260" s="128"/>
      <c r="F260" s="128"/>
      <c r="G260"/>
    </row>
    <row r="261" spans="1:7" s="122" customFormat="1" ht="15" hidden="1" customHeight="1" x14ac:dyDescent="0.3">
      <c r="A261"/>
      <c r="B261"/>
      <c r="C261"/>
      <c r="D261"/>
      <c r="E261" s="128"/>
      <c r="F261" s="128"/>
      <c r="G261"/>
    </row>
    <row r="262" spans="1:7" s="122" customFormat="1" ht="15" hidden="1" customHeight="1" x14ac:dyDescent="0.3">
      <c r="A262"/>
      <c r="B262"/>
      <c r="C262"/>
      <c r="D262"/>
      <c r="E262" s="128"/>
      <c r="F262" s="128"/>
      <c r="G262"/>
    </row>
    <row r="263" spans="1:7" s="122" customFormat="1" ht="15" hidden="1" customHeight="1" x14ac:dyDescent="0.3">
      <c r="A263"/>
      <c r="B263"/>
      <c r="C263"/>
      <c r="D263"/>
      <c r="E263" s="128"/>
      <c r="F263" s="128"/>
      <c r="G263"/>
    </row>
    <row r="264" spans="1:7" s="122" customFormat="1" ht="15" hidden="1" customHeight="1" x14ac:dyDescent="0.3">
      <c r="A264"/>
      <c r="B264"/>
      <c r="C264"/>
      <c r="D264"/>
      <c r="E264" s="128"/>
      <c r="F264" s="128"/>
      <c r="G264"/>
    </row>
    <row r="265" spans="1:7" s="64" customFormat="1" ht="15" hidden="1" customHeight="1" x14ac:dyDescent="0.3">
      <c r="A265"/>
      <c r="B265"/>
      <c r="C265"/>
      <c r="D265"/>
      <c r="E265" s="128"/>
      <c r="F265" s="128"/>
      <c r="G265"/>
    </row>
    <row r="266" spans="1:7" s="64" customFormat="1" ht="15" hidden="1" customHeight="1" x14ac:dyDescent="0.3">
      <c r="A266"/>
      <c r="B266"/>
      <c r="C266"/>
      <c r="D266"/>
      <c r="E266" s="128"/>
      <c r="F266" s="128"/>
      <c r="G266"/>
    </row>
    <row r="267" spans="1:7" s="64" customFormat="1" ht="15" hidden="1" customHeight="1" x14ac:dyDescent="0.3">
      <c r="A267"/>
      <c r="B267"/>
      <c r="C267"/>
      <c r="D267"/>
      <c r="E267" s="128"/>
      <c r="F267" s="128"/>
      <c r="G267"/>
    </row>
    <row r="268" spans="1:7" s="64" customFormat="1" ht="15" hidden="1" customHeight="1" x14ac:dyDescent="0.3">
      <c r="A268"/>
      <c r="B268"/>
      <c r="C268"/>
      <c r="D268"/>
      <c r="E268" s="128"/>
      <c r="F268" s="128"/>
      <c r="G268"/>
    </row>
    <row r="269" spans="1:7" s="64" customFormat="1" ht="15" hidden="1" customHeight="1" x14ac:dyDescent="0.3">
      <c r="A269"/>
      <c r="B269"/>
      <c r="C269"/>
      <c r="D269"/>
      <c r="E269" s="128"/>
      <c r="F269" s="128"/>
      <c r="G269"/>
    </row>
    <row r="270" spans="1:7" s="64" customFormat="1" ht="15" hidden="1" customHeight="1" x14ac:dyDescent="0.3">
      <c r="A270"/>
      <c r="B270"/>
      <c r="C270"/>
      <c r="D270"/>
      <c r="E270" s="128"/>
      <c r="F270" s="128"/>
      <c r="G270"/>
    </row>
    <row r="271" spans="1:7" s="64" customFormat="1" ht="15" hidden="1" customHeight="1" x14ac:dyDescent="0.3">
      <c r="A271"/>
      <c r="B271"/>
      <c r="C271"/>
      <c r="D271"/>
      <c r="E271" s="128"/>
      <c r="F271" s="128"/>
      <c r="G271"/>
    </row>
    <row r="272" spans="1:7" s="64" customFormat="1" ht="15" hidden="1" customHeight="1" x14ac:dyDescent="0.3">
      <c r="A272"/>
      <c r="B272"/>
      <c r="C272"/>
      <c r="D272"/>
      <c r="E272" s="128"/>
      <c r="F272" s="128"/>
      <c r="G272"/>
    </row>
    <row r="273" spans="1:7" s="64" customFormat="1" ht="15" hidden="1" customHeight="1" x14ac:dyDescent="0.3">
      <c r="A273"/>
      <c r="B273"/>
      <c r="C273"/>
      <c r="D273"/>
      <c r="E273" s="128"/>
      <c r="F273" s="128"/>
      <c r="G273"/>
    </row>
    <row r="274" spans="1:7" s="64" customFormat="1" ht="15" hidden="1" customHeight="1" x14ac:dyDescent="0.3">
      <c r="A274"/>
      <c r="B274"/>
      <c r="C274"/>
      <c r="D274"/>
      <c r="E274" s="128"/>
      <c r="F274" s="128"/>
      <c r="G274"/>
    </row>
    <row r="275" spans="1:7" s="64" customFormat="1" ht="15" hidden="1" customHeight="1" x14ac:dyDescent="0.3">
      <c r="A275"/>
      <c r="B275"/>
      <c r="C275"/>
      <c r="D275"/>
      <c r="E275" s="128"/>
      <c r="F275" s="128"/>
      <c r="G275"/>
    </row>
    <row r="276" spans="1:7" s="64" customFormat="1" ht="15" customHeight="1" x14ac:dyDescent="0.3">
      <c r="A276"/>
      <c r="B276"/>
      <c r="C276"/>
      <c r="D276"/>
      <c r="E276" s="128"/>
      <c r="F276" s="128"/>
      <c r="G276"/>
    </row>
    <row r="277" spans="1:7" s="64" customFormat="1" ht="15" customHeight="1" x14ac:dyDescent="0.3">
      <c r="A277"/>
      <c r="B277"/>
      <c r="C277"/>
      <c r="D277"/>
      <c r="E277" s="128"/>
      <c r="F277" s="128"/>
      <c r="G277"/>
    </row>
    <row r="278" spans="1:7" s="64" customFormat="1" ht="15" customHeight="1" x14ac:dyDescent="0.3">
      <c r="A278"/>
      <c r="B278"/>
      <c r="C278"/>
      <c r="D278"/>
      <c r="E278" s="128"/>
      <c r="F278" s="128"/>
      <c r="G278"/>
    </row>
    <row r="279" spans="1:7" s="64" customFormat="1" ht="15" customHeight="1" x14ac:dyDescent="0.3">
      <c r="A279"/>
      <c r="B279"/>
      <c r="C279"/>
      <c r="D279"/>
      <c r="E279" s="128"/>
      <c r="F279" s="128"/>
      <c r="G279"/>
    </row>
    <row r="280" spans="1:7" s="64" customFormat="1" ht="15" customHeight="1" x14ac:dyDescent="0.3">
      <c r="A280"/>
      <c r="B280"/>
      <c r="C280"/>
      <c r="D280"/>
      <c r="E280" s="128"/>
      <c r="F280" s="128"/>
      <c r="G280"/>
    </row>
    <row r="281" spans="1:7" s="64" customFormat="1" ht="15" customHeight="1" x14ac:dyDescent="0.3">
      <c r="A281"/>
      <c r="B281"/>
      <c r="C281"/>
      <c r="D281"/>
      <c r="E281" s="128"/>
      <c r="F281" s="128"/>
      <c r="G281"/>
    </row>
    <row r="282" spans="1:7" s="64" customFormat="1" ht="15" customHeight="1" x14ac:dyDescent="0.3">
      <c r="A282"/>
      <c r="B282"/>
      <c r="C282"/>
      <c r="D282"/>
      <c r="E282" s="128"/>
      <c r="F282" s="128"/>
      <c r="G282"/>
    </row>
    <row r="283" spans="1:7" s="64" customFormat="1" ht="15" customHeight="1" x14ac:dyDescent="0.3">
      <c r="A283"/>
      <c r="B283"/>
      <c r="C283"/>
      <c r="D283"/>
      <c r="E283" s="128"/>
      <c r="F283" s="128"/>
      <c r="G283"/>
    </row>
    <row r="284" spans="1:7" s="64" customFormat="1" ht="15" customHeight="1" x14ac:dyDescent="0.3">
      <c r="A284"/>
      <c r="B284"/>
      <c r="C284"/>
      <c r="D284"/>
      <c r="E284" s="128"/>
      <c r="F284" s="128"/>
      <c r="G284"/>
    </row>
    <row r="285" spans="1:7" s="64" customFormat="1" ht="15" customHeight="1" x14ac:dyDescent="0.3">
      <c r="A285"/>
      <c r="B285"/>
      <c r="C285"/>
      <c r="D285"/>
      <c r="E285" s="128"/>
      <c r="F285" s="128"/>
      <c r="G285"/>
    </row>
    <row r="286" spans="1:7" s="122" customFormat="1" ht="15" customHeight="1" x14ac:dyDescent="0.3">
      <c r="A286"/>
      <c r="B286"/>
      <c r="C286"/>
      <c r="D286"/>
      <c r="E286" s="128"/>
      <c r="F286" s="128"/>
      <c r="G286"/>
    </row>
    <row r="287" spans="1:7" s="122" customFormat="1" ht="15" customHeight="1" x14ac:dyDescent="0.3">
      <c r="A287"/>
      <c r="B287"/>
      <c r="C287"/>
      <c r="D287"/>
      <c r="E287" s="128"/>
      <c r="F287" s="128"/>
      <c r="G287"/>
    </row>
    <row r="288" spans="1:7" s="122" customFormat="1" ht="15" customHeight="1" x14ac:dyDescent="0.3">
      <c r="A288"/>
      <c r="B288"/>
      <c r="C288"/>
      <c r="D288"/>
      <c r="E288" s="128"/>
      <c r="F288" s="128"/>
      <c r="G288"/>
    </row>
    <row r="289" spans="1:7" s="122" customFormat="1" ht="15" customHeight="1" x14ac:dyDescent="0.3">
      <c r="A289"/>
      <c r="B289"/>
      <c r="C289"/>
      <c r="D289"/>
      <c r="E289" s="128"/>
      <c r="F289" s="128"/>
      <c r="G289"/>
    </row>
    <row r="290" spans="1:7" s="122" customFormat="1" ht="15" customHeight="1" x14ac:dyDescent="0.3">
      <c r="A290"/>
      <c r="B290"/>
      <c r="C290"/>
      <c r="D290"/>
      <c r="E290" s="128"/>
      <c r="F290" s="128"/>
      <c r="G290"/>
    </row>
    <row r="291" spans="1:7" s="122" customFormat="1" ht="15" customHeight="1" x14ac:dyDescent="0.3">
      <c r="A291"/>
      <c r="B291"/>
      <c r="C291"/>
      <c r="D291"/>
      <c r="E291" s="128"/>
      <c r="F291" s="128"/>
      <c r="G291"/>
    </row>
    <row r="292" spans="1:7" s="122" customFormat="1" ht="15" customHeight="1" x14ac:dyDescent="0.3">
      <c r="A292"/>
      <c r="B292"/>
      <c r="C292"/>
      <c r="D292"/>
      <c r="E292" s="128"/>
      <c r="F292" s="128"/>
      <c r="G292"/>
    </row>
    <row r="293" spans="1:7" s="122" customFormat="1" ht="15" customHeight="1" x14ac:dyDescent="0.3">
      <c r="A293"/>
      <c r="B293"/>
      <c r="C293"/>
      <c r="D293"/>
      <c r="E293" s="128"/>
      <c r="F293" s="128"/>
      <c r="G293"/>
    </row>
    <row r="294" spans="1:7" s="122" customFormat="1" ht="15" customHeight="1" x14ac:dyDescent="0.3">
      <c r="A294"/>
      <c r="B294"/>
      <c r="C294"/>
      <c r="D294"/>
      <c r="E294" s="128"/>
      <c r="F294" s="128"/>
      <c r="G294"/>
    </row>
    <row r="295" spans="1:7" s="122" customFormat="1" ht="15" customHeight="1" x14ac:dyDescent="0.3">
      <c r="A295"/>
      <c r="B295"/>
      <c r="C295"/>
      <c r="D295"/>
      <c r="E295" s="128"/>
      <c r="F295" s="128"/>
      <c r="G295"/>
    </row>
    <row r="296" spans="1:7" s="122" customFormat="1" ht="15" hidden="1" customHeight="1" thickBot="1" x14ac:dyDescent="0.35">
      <c r="A296"/>
      <c r="B296"/>
      <c r="C296"/>
      <c r="D296"/>
      <c r="E296" s="128"/>
      <c r="F296" s="128"/>
      <c r="G296"/>
    </row>
    <row r="297" spans="1:7" s="122" customFormat="1" ht="15" hidden="1" customHeight="1" x14ac:dyDescent="0.3">
      <c r="A297"/>
      <c r="B297"/>
      <c r="C297"/>
      <c r="D297"/>
      <c r="E297" s="128"/>
      <c r="F297" s="128"/>
      <c r="G297"/>
    </row>
    <row r="298" spans="1:7" s="122" customFormat="1" ht="15" hidden="1" customHeight="1" x14ac:dyDescent="0.3">
      <c r="A298"/>
      <c r="B298"/>
      <c r="C298"/>
      <c r="D298"/>
      <c r="E298" s="128"/>
      <c r="F298" s="128"/>
      <c r="G298"/>
    </row>
    <row r="299" spans="1:7" s="122" customFormat="1" ht="15" hidden="1" customHeight="1" x14ac:dyDescent="0.3">
      <c r="A299"/>
      <c r="B299"/>
      <c r="C299"/>
      <c r="D299"/>
      <c r="E299" s="128"/>
      <c r="F299" s="128"/>
      <c r="G299"/>
    </row>
    <row r="300" spans="1:7" s="122" customFormat="1" ht="15" hidden="1" customHeight="1" x14ac:dyDescent="0.3">
      <c r="A300"/>
      <c r="B300"/>
      <c r="C300"/>
      <c r="D300"/>
      <c r="E300" s="128"/>
      <c r="F300" s="128"/>
      <c r="G300"/>
    </row>
    <row r="301" spans="1:7" s="122" customFormat="1" ht="15" hidden="1" customHeight="1" x14ac:dyDescent="0.3">
      <c r="A301"/>
      <c r="B301"/>
      <c r="C301"/>
      <c r="D301"/>
      <c r="E301" s="128"/>
      <c r="F301" s="128"/>
      <c r="G301"/>
    </row>
    <row r="302" spans="1:7" s="122" customFormat="1" ht="15" hidden="1" customHeight="1" x14ac:dyDescent="0.3">
      <c r="A302"/>
      <c r="B302"/>
      <c r="C302"/>
      <c r="D302"/>
      <c r="E302" s="128"/>
      <c r="F302" s="128"/>
      <c r="G302"/>
    </row>
    <row r="303" spans="1:7" s="122" customFormat="1" ht="15" hidden="1" customHeight="1" x14ac:dyDescent="0.3">
      <c r="A303"/>
      <c r="B303"/>
      <c r="C303"/>
      <c r="D303"/>
      <c r="E303" s="128"/>
      <c r="F303" s="128"/>
      <c r="G303"/>
    </row>
    <row r="304" spans="1:7" s="122" customFormat="1" ht="15" hidden="1" customHeight="1" x14ac:dyDescent="0.3">
      <c r="A304"/>
      <c r="B304"/>
      <c r="C304"/>
      <c r="D304"/>
      <c r="E304" s="128"/>
      <c r="F304" s="128"/>
      <c r="G304"/>
    </row>
    <row r="305" spans="1:7" s="122" customFormat="1" ht="15" hidden="1" customHeight="1" x14ac:dyDescent="0.3">
      <c r="A305"/>
      <c r="B305"/>
      <c r="C305"/>
      <c r="D305"/>
      <c r="E305" s="128"/>
      <c r="F305" s="128"/>
      <c r="G305"/>
    </row>
    <row r="306" spans="1:7" s="122" customFormat="1" ht="15" hidden="1" customHeight="1" x14ac:dyDescent="0.3">
      <c r="A306"/>
      <c r="B306"/>
      <c r="C306"/>
      <c r="D306"/>
      <c r="E306" s="128"/>
      <c r="F306" s="128"/>
      <c r="G306"/>
    </row>
    <row r="307" spans="1:7" s="122" customFormat="1" ht="15" hidden="1" customHeight="1" x14ac:dyDescent="0.3">
      <c r="A307"/>
      <c r="B307"/>
      <c r="C307"/>
      <c r="D307"/>
      <c r="E307" s="128"/>
      <c r="F307" s="128"/>
      <c r="G307"/>
    </row>
    <row r="308" spans="1:7" s="122" customFormat="1" ht="15" hidden="1" customHeight="1" x14ac:dyDescent="0.3">
      <c r="A308"/>
      <c r="B308"/>
      <c r="C308"/>
      <c r="D308"/>
      <c r="E308" s="128"/>
      <c r="F308" s="128"/>
      <c r="G308"/>
    </row>
    <row r="309" spans="1:7" s="122" customFormat="1" ht="15" hidden="1" customHeight="1" x14ac:dyDescent="0.3">
      <c r="A309"/>
      <c r="B309"/>
      <c r="C309"/>
      <c r="D309"/>
      <c r="E309" s="128"/>
      <c r="F309" s="128"/>
      <c r="G309"/>
    </row>
    <row r="310" spans="1:7" s="122" customFormat="1" ht="15" hidden="1" customHeight="1" x14ac:dyDescent="0.3">
      <c r="A310"/>
      <c r="B310"/>
      <c r="C310"/>
      <c r="D310"/>
      <c r="E310" s="128"/>
      <c r="F310" s="128"/>
      <c r="G310"/>
    </row>
    <row r="311" spans="1:7" s="122" customFormat="1" ht="15" hidden="1" customHeight="1" x14ac:dyDescent="0.3">
      <c r="A311"/>
      <c r="B311"/>
      <c r="C311"/>
      <c r="D311"/>
      <c r="E311" s="128"/>
      <c r="F311" s="128"/>
      <c r="G311"/>
    </row>
    <row r="312" spans="1:7" s="122" customFormat="1" ht="15" hidden="1" customHeight="1" x14ac:dyDescent="0.3">
      <c r="A312"/>
      <c r="B312"/>
      <c r="C312"/>
      <c r="D312"/>
      <c r="E312" s="128"/>
      <c r="F312" s="128"/>
      <c r="G312"/>
    </row>
    <row r="313" spans="1:7" s="122" customFormat="1" ht="15" hidden="1" customHeight="1" x14ac:dyDescent="0.3">
      <c r="A313"/>
      <c r="B313"/>
      <c r="C313"/>
      <c r="D313"/>
      <c r="E313" s="128"/>
      <c r="F313" s="128"/>
      <c r="G313"/>
    </row>
    <row r="314" spans="1:7" s="122" customFormat="1" ht="15" hidden="1" customHeight="1" x14ac:dyDescent="0.3">
      <c r="A314"/>
      <c r="B314"/>
      <c r="C314"/>
      <c r="D314"/>
      <c r="E314" s="128"/>
      <c r="F314" s="128"/>
      <c r="G314"/>
    </row>
    <row r="315" spans="1:7" s="122" customFormat="1" ht="15" hidden="1" customHeight="1" x14ac:dyDescent="0.3">
      <c r="A315"/>
      <c r="B315"/>
      <c r="C315"/>
      <c r="D315"/>
      <c r="E315" s="128"/>
      <c r="F315" s="128"/>
      <c r="G315"/>
    </row>
    <row r="316" spans="1:7" s="122" customFormat="1" ht="15" hidden="1" customHeight="1" x14ac:dyDescent="0.3">
      <c r="A316"/>
      <c r="B316"/>
      <c r="C316"/>
      <c r="D316"/>
      <c r="E316" s="128"/>
      <c r="F316" s="128"/>
      <c r="G316"/>
    </row>
    <row r="317" spans="1:7" s="122" customFormat="1" ht="15" hidden="1" customHeight="1" x14ac:dyDescent="0.3">
      <c r="A317"/>
      <c r="B317"/>
      <c r="C317"/>
      <c r="D317"/>
      <c r="E317" s="128"/>
      <c r="F317" s="128"/>
      <c r="G317"/>
    </row>
    <row r="318" spans="1:7" s="122" customFormat="1" ht="15" hidden="1" customHeight="1" x14ac:dyDescent="0.3">
      <c r="A318"/>
      <c r="B318"/>
      <c r="C318"/>
      <c r="D318"/>
      <c r="E318" s="128"/>
      <c r="F318" s="128"/>
      <c r="G318"/>
    </row>
    <row r="319" spans="1:7" s="122" customFormat="1" ht="15" hidden="1" customHeight="1" x14ac:dyDescent="0.3">
      <c r="A319"/>
      <c r="B319"/>
      <c r="C319"/>
      <c r="D319"/>
      <c r="E319" s="128"/>
      <c r="F319" s="128"/>
      <c r="G319"/>
    </row>
    <row r="320" spans="1:7" s="122" customFormat="1" ht="15" hidden="1" customHeight="1" x14ac:dyDescent="0.3">
      <c r="A320"/>
      <c r="B320"/>
      <c r="C320"/>
      <c r="D320"/>
      <c r="E320" s="128"/>
      <c r="F320" s="128"/>
      <c r="G320"/>
    </row>
    <row r="321" spans="1:7" s="122" customFormat="1" ht="15" hidden="1" customHeight="1" x14ac:dyDescent="0.3">
      <c r="A321"/>
      <c r="B321"/>
      <c r="C321"/>
      <c r="D321"/>
      <c r="E321" s="128"/>
      <c r="F321" s="128"/>
      <c r="G321"/>
    </row>
    <row r="322" spans="1:7" s="122" customFormat="1" ht="15" hidden="1" customHeight="1" x14ac:dyDescent="0.3">
      <c r="A322"/>
      <c r="B322"/>
      <c r="C322"/>
      <c r="D322"/>
      <c r="E322" s="128"/>
      <c r="F322" s="128"/>
      <c r="G322"/>
    </row>
    <row r="323" spans="1:7" s="122" customFormat="1" ht="15" hidden="1" customHeight="1" x14ac:dyDescent="0.3">
      <c r="A323"/>
      <c r="B323"/>
      <c r="C323"/>
      <c r="D323"/>
      <c r="E323" s="128"/>
      <c r="F323" s="128"/>
      <c r="G323"/>
    </row>
    <row r="324" spans="1:7" s="122" customFormat="1" ht="15" hidden="1" customHeight="1" x14ac:dyDescent="0.3">
      <c r="A324"/>
      <c r="B324"/>
      <c r="C324"/>
      <c r="D324"/>
      <c r="E324" s="128"/>
      <c r="F324" s="128"/>
      <c r="G324"/>
    </row>
    <row r="325" spans="1:7" s="122" customFormat="1" ht="15" hidden="1" customHeight="1" x14ac:dyDescent="0.3">
      <c r="A325"/>
      <c r="B325"/>
      <c r="C325"/>
      <c r="D325"/>
      <c r="E325" s="128"/>
      <c r="F325" s="128"/>
      <c r="G325"/>
    </row>
    <row r="326" spans="1:7" s="122" customFormat="1" ht="15" hidden="1" customHeight="1" x14ac:dyDescent="0.3">
      <c r="A326"/>
      <c r="B326"/>
      <c r="C326"/>
      <c r="D326"/>
      <c r="E326" s="128"/>
      <c r="F326" s="128"/>
      <c r="G326"/>
    </row>
    <row r="327" spans="1:7" s="122" customFormat="1" ht="15" hidden="1" customHeight="1" x14ac:dyDescent="0.3">
      <c r="A327"/>
      <c r="B327"/>
      <c r="C327"/>
      <c r="D327"/>
      <c r="E327" s="128"/>
      <c r="F327" s="128"/>
      <c r="G327"/>
    </row>
    <row r="328" spans="1:7" s="122" customFormat="1" ht="15" hidden="1" customHeight="1" x14ac:dyDescent="0.3">
      <c r="A328"/>
      <c r="B328"/>
      <c r="C328"/>
      <c r="D328"/>
      <c r="E328" s="128"/>
      <c r="F328" s="128"/>
      <c r="G328"/>
    </row>
    <row r="329" spans="1:7" s="122" customFormat="1" ht="15" hidden="1" customHeight="1" x14ac:dyDescent="0.3">
      <c r="A329"/>
      <c r="B329"/>
      <c r="C329"/>
      <c r="D329"/>
      <c r="E329" s="128"/>
      <c r="F329" s="128"/>
      <c r="G329"/>
    </row>
    <row r="330" spans="1:7" s="122" customFormat="1" ht="15" hidden="1" customHeight="1" x14ac:dyDescent="0.3">
      <c r="A330"/>
      <c r="B330"/>
      <c r="C330"/>
      <c r="D330"/>
      <c r="E330" s="128"/>
      <c r="F330" s="128"/>
      <c r="G330"/>
    </row>
    <row r="331" spans="1:7" s="122" customFormat="1" ht="15" hidden="1" customHeight="1" x14ac:dyDescent="0.3">
      <c r="A331"/>
      <c r="B331"/>
      <c r="C331"/>
      <c r="D331"/>
      <c r="E331" s="128"/>
      <c r="F331" s="128"/>
      <c r="G331"/>
    </row>
    <row r="332" spans="1:7" s="122" customFormat="1" ht="15" hidden="1" customHeight="1" x14ac:dyDescent="0.3">
      <c r="A332"/>
      <c r="B332"/>
      <c r="C332"/>
      <c r="D332"/>
      <c r="E332" s="128"/>
      <c r="F332" s="128"/>
      <c r="G332"/>
    </row>
    <row r="333" spans="1:7" s="122" customFormat="1" ht="15" hidden="1" customHeight="1" x14ac:dyDescent="0.3">
      <c r="A333"/>
      <c r="B333"/>
      <c r="C333"/>
      <c r="D333"/>
      <c r="E333" s="128"/>
      <c r="F333" s="128"/>
      <c r="G333"/>
    </row>
    <row r="334" spans="1:7" s="122" customFormat="1" ht="15" hidden="1" customHeight="1" x14ac:dyDescent="0.3">
      <c r="A334"/>
      <c r="B334"/>
      <c r="C334"/>
      <c r="D334"/>
      <c r="E334" s="128"/>
      <c r="F334" s="128"/>
      <c r="G334"/>
    </row>
    <row r="335" spans="1:7" s="122" customFormat="1" ht="15" hidden="1" customHeight="1" x14ac:dyDescent="0.3">
      <c r="A335"/>
      <c r="B335"/>
      <c r="C335"/>
      <c r="D335"/>
      <c r="E335" s="128"/>
      <c r="F335" s="128"/>
      <c r="G335"/>
    </row>
    <row r="336" spans="1:7" s="122" customFormat="1" ht="15" hidden="1" customHeight="1" x14ac:dyDescent="0.3">
      <c r="A336"/>
      <c r="B336"/>
      <c r="C336"/>
      <c r="D336"/>
      <c r="E336" s="128"/>
      <c r="F336" s="128"/>
      <c r="G336"/>
    </row>
    <row r="337" spans="1:7" s="122" customFormat="1" ht="15" hidden="1" customHeight="1" x14ac:dyDescent="0.3">
      <c r="A337"/>
      <c r="B337"/>
      <c r="C337"/>
      <c r="D337"/>
      <c r="E337" s="128"/>
      <c r="F337" s="128"/>
      <c r="G337"/>
    </row>
    <row r="338" spans="1:7" s="122" customFormat="1" ht="15" hidden="1" customHeight="1" x14ac:dyDescent="0.3">
      <c r="A338"/>
      <c r="B338"/>
      <c r="C338"/>
      <c r="D338"/>
      <c r="E338" s="128"/>
      <c r="F338" s="128"/>
      <c r="G338"/>
    </row>
    <row r="339" spans="1:7" s="122" customFormat="1" ht="15" hidden="1" customHeight="1" x14ac:dyDescent="0.3">
      <c r="A339"/>
      <c r="B339"/>
      <c r="C339"/>
      <c r="D339"/>
      <c r="E339" s="128"/>
      <c r="F339" s="128"/>
      <c r="G339"/>
    </row>
    <row r="340" spans="1:7" s="122" customFormat="1" ht="15" hidden="1" customHeight="1" x14ac:dyDescent="0.3">
      <c r="A340"/>
      <c r="B340"/>
      <c r="C340"/>
      <c r="D340"/>
      <c r="E340" s="128"/>
      <c r="F340" s="128"/>
      <c r="G340"/>
    </row>
    <row r="341" spans="1:7" s="122" customFormat="1" ht="15" hidden="1" customHeight="1" x14ac:dyDescent="0.3">
      <c r="A341"/>
      <c r="B341"/>
      <c r="C341"/>
      <c r="D341"/>
      <c r="E341" s="128"/>
      <c r="F341" s="128"/>
      <c r="G341"/>
    </row>
    <row r="342" spans="1:7" s="122" customFormat="1" ht="15" hidden="1" customHeight="1" x14ac:dyDescent="0.3">
      <c r="A342"/>
      <c r="B342"/>
      <c r="C342"/>
      <c r="D342"/>
      <c r="E342" s="128"/>
      <c r="F342" s="128"/>
      <c r="G342"/>
    </row>
    <row r="343" spans="1:7" s="122" customFormat="1" ht="15" hidden="1" customHeight="1" x14ac:dyDescent="0.3">
      <c r="A343"/>
      <c r="B343"/>
      <c r="C343"/>
      <c r="D343"/>
      <c r="E343" s="128"/>
      <c r="F343" s="128"/>
      <c r="G343"/>
    </row>
    <row r="344" spans="1:7" s="122" customFormat="1" ht="15" hidden="1" customHeight="1" x14ac:dyDescent="0.3">
      <c r="A344"/>
      <c r="B344"/>
      <c r="C344"/>
      <c r="D344"/>
      <c r="E344" s="128"/>
      <c r="F344" s="128"/>
      <c r="G344"/>
    </row>
    <row r="345" spans="1:7" s="122" customFormat="1" ht="15" hidden="1" customHeight="1" x14ac:dyDescent="0.3">
      <c r="A345"/>
      <c r="B345"/>
      <c r="C345"/>
      <c r="D345"/>
      <c r="E345" s="128"/>
      <c r="F345" s="128"/>
      <c r="G345"/>
    </row>
    <row r="346" spans="1:7" s="122" customFormat="1" ht="15" hidden="1" customHeight="1" x14ac:dyDescent="0.3">
      <c r="A346"/>
      <c r="B346"/>
      <c r="C346"/>
      <c r="D346"/>
      <c r="E346" s="128"/>
      <c r="F346" s="128"/>
      <c r="G346"/>
    </row>
    <row r="347" spans="1:7" s="122" customFormat="1" ht="15" hidden="1" customHeight="1" x14ac:dyDescent="0.3">
      <c r="A347"/>
      <c r="B347"/>
      <c r="C347"/>
      <c r="D347"/>
      <c r="E347" s="128"/>
      <c r="F347" s="128"/>
      <c r="G347"/>
    </row>
    <row r="348" spans="1:7" s="122" customFormat="1" ht="15" hidden="1" customHeight="1" x14ac:dyDescent="0.3">
      <c r="A348"/>
      <c r="B348"/>
      <c r="C348"/>
      <c r="D348"/>
      <c r="E348" s="128"/>
      <c r="F348" s="128"/>
      <c r="G348"/>
    </row>
    <row r="349" spans="1:7" s="122" customFormat="1" ht="15" hidden="1" customHeight="1" x14ac:dyDescent="0.3">
      <c r="A349"/>
      <c r="B349"/>
      <c r="C349"/>
      <c r="D349"/>
      <c r="E349" s="128"/>
      <c r="F349" s="128"/>
      <c r="G349"/>
    </row>
    <row r="350" spans="1:7" s="122" customFormat="1" ht="15" hidden="1" customHeight="1" x14ac:dyDescent="0.3">
      <c r="A350"/>
      <c r="B350"/>
      <c r="C350"/>
      <c r="D350"/>
      <c r="E350" s="128"/>
      <c r="F350" s="128"/>
      <c r="G350"/>
    </row>
    <row r="351" spans="1:7" s="122" customFormat="1" ht="15" hidden="1" customHeight="1" x14ac:dyDescent="0.3">
      <c r="A351"/>
      <c r="B351"/>
      <c r="C351"/>
      <c r="D351"/>
      <c r="E351" s="128"/>
      <c r="F351" s="128"/>
      <c r="G351"/>
    </row>
    <row r="352" spans="1:7" s="122" customFormat="1" ht="15" hidden="1" customHeight="1" x14ac:dyDescent="0.3">
      <c r="A352"/>
      <c r="B352"/>
      <c r="C352"/>
      <c r="D352"/>
      <c r="E352" s="128"/>
      <c r="F352" s="128"/>
      <c r="G352"/>
    </row>
    <row r="353" spans="1:7" s="122" customFormat="1" ht="15" hidden="1" customHeight="1" x14ac:dyDescent="0.3">
      <c r="A353"/>
      <c r="B353"/>
      <c r="C353"/>
      <c r="D353"/>
      <c r="E353" s="128"/>
      <c r="F353" s="128"/>
      <c r="G353"/>
    </row>
    <row r="354" spans="1:7" s="122" customFormat="1" ht="15" hidden="1" customHeight="1" x14ac:dyDescent="0.3">
      <c r="A354"/>
      <c r="B354"/>
      <c r="C354"/>
      <c r="D354"/>
      <c r="E354" s="128"/>
      <c r="F354" s="128"/>
      <c r="G354"/>
    </row>
    <row r="355" spans="1:7" s="122" customFormat="1" ht="15" hidden="1" customHeight="1" x14ac:dyDescent="0.3">
      <c r="A355"/>
      <c r="B355"/>
      <c r="C355"/>
      <c r="D355"/>
      <c r="E355" s="128"/>
      <c r="F355" s="128"/>
      <c r="G355"/>
    </row>
    <row r="356" spans="1:7" s="122" customFormat="1" ht="15" hidden="1" customHeight="1" x14ac:dyDescent="0.3">
      <c r="A356"/>
      <c r="B356"/>
      <c r="C356"/>
      <c r="D356"/>
      <c r="E356" s="128"/>
      <c r="F356" s="128"/>
      <c r="G356"/>
    </row>
    <row r="357" spans="1:7" s="122" customFormat="1" ht="15" hidden="1" customHeight="1" x14ac:dyDescent="0.3">
      <c r="A357"/>
      <c r="B357"/>
      <c r="C357"/>
      <c r="D357"/>
      <c r="E357" s="128"/>
      <c r="F357" s="128"/>
      <c r="G357"/>
    </row>
    <row r="358" spans="1:7" s="122" customFormat="1" ht="15" hidden="1" customHeight="1" x14ac:dyDescent="0.3">
      <c r="A358"/>
      <c r="B358"/>
      <c r="C358"/>
      <c r="D358"/>
      <c r="E358" s="128"/>
      <c r="F358" s="128"/>
      <c r="G358"/>
    </row>
    <row r="359" spans="1:7" s="122" customFormat="1" ht="15" hidden="1" customHeight="1" x14ac:dyDescent="0.3">
      <c r="A359"/>
      <c r="B359"/>
      <c r="C359"/>
      <c r="D359"/>
      <c r="E359" s="128"/>
      <c r="F359" s="128"/>
      <c r="G359"/>
    </row>
    <row r="360" spans="1:7" s="122" customFormat="1" ht="15" hidden="1" customHeight="1" x14ac:dyDescent="0.3">
      <c r="A360"/>
      <c r="B360"/>
      <c r="C360"/>
      <c r="D360"/>
      <c r="E360" s="128"/>
      <c r="F360" s="128"/>
      <c r="G360"/>
    </row>
    <row r="361" spans="1:7" s="122" customFormat="1" ht="15" hidden="1" customHeight="1" x14ac:dyDescent="0.3">
      <c r="A361"/>
      <c r="B361"/>
      <c r="C361"/>
      <c r="D361"/>
      <c r="E361" s="128"/>
      <c r="F361" s="128"/>
      <c r="G361"/>
    </row>
    <row r="362" spans="1:7" s="122" customFormat="1" ht="15" hidden="1" customHeight="1" x14ac:dyDescent="0.3">
      <c r="A362"/>
      <c r="B362"/>
      <c r="C362"/>
      <c r="D362"/>
      <c r="E362" s="128"/>
      <c r="F362" s="128"/>
      <c r="G362"/>
    </row>
    <row r="363" spans="1:7" s="122" customFormat="1" ht="15" hidden="1" customHeight="1" x14ac:dyDescent="0.3">
      <c r="A363"/>
      <c r="B363"/>
      <c r="C363"/>
      <c r="D363"/>
      <c r="E363" s="128"/>
      <c r="F363" s="128"/>
      <c r="G363"/>
    </row>
    <row r="364" spans="1:7" s="122" customFormat="1" ht="15" hidden="1" customHeight="1" x14ac:dyDescent="0.3">
      <c r="A364"/>
      <c r="B364"/>
      <c r="C364"/>
      <c r="D364"/>
      <c r="E364" s="128"/>
      <c r="F364" s="128"/>
      <c r="G364"/>
    </row>
    <row r="365" spans="1:7" s="122" customFormat="1" ht="15" hidden="1" customHeight="1" x14ac:dyDescent="0.3">
      <c r="A365"/>
      <c r="B365"/>
      <c r="C365"/>
      <c r="D365"/>
      <c r="E365" s="128"/>
      <c r="F365" s="128"/>
      <c r="G365"/>
    </row>
    <row r="366" spans="1:7" hidden="1" x14ac:dyDescent="0.3"/>
    <row r="367" spans="1:7" hidden="1" x14ac:dyDescent="0.3"/>
  </sheetData>
  <mergeCells count="23">
    <mergeCell ref="A33:A41"/>
    <mergeCell ref="B33:B41"/>
    <mergeCell ref="C33:C41"/>
    <mergeCell ref="A42:A50"/>
    <mergeCell ref="B42:B50"/>
    <mergeCell ref="C42:C50"/>
    <mergeCell ref="A1:G1"/>
    <mergeCell ref="A6:A14"/>
    <mergeCell ref="B6:B14"/>
    <mergeCell ref="C6:C14"/>
    <mergeCell ref="A15:A23"/>
    <mergeCell ref="B15:B23"/>
    <mergeCell ref="C15:C23"/>
    <mergeCell ref="D3:D5"/>
    <mergeCell ref="E3:F3"/>
    <mergeCell ref="G3:G5"/>
    <mergeCell ref="E4:E5"/>
    <mergeCell ref="F4:F5"/>
    <mergeCell ref="A24:A32"/>
    <mergeCell ref="B24:B32"/>
    <mergeCell ref="C24:C32"/>
    <mergeCell ref="A3:B4"/>
    <mergeCell ref="C3:C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AC188"/>
  <sheetViews>
    <sheetView tabSelected="1" view="pageLayout" topLeftCell="A137" zoomScaleNormal="100" zoomScaleSheetLayoutView="80" workbookViewId="0">
      <selection activeCell="I137" sqref="I137"/>
    </sheetView>
  </sheetViews>
  <sheetFormatPr defaultRowHeight="14.4" x14ac:dyDescent="0.3"/>
  <cols>
    <col min="1" max="1" width="6" customWidth="1"/>
    <col min="2" max="2" width="5.5546875" customWidth="1"/>
    <col min="3" max="3" width="3.88671875" customWidth="1"/>
    <col min="4" max="4" width="3.5546875" customWidth="1"/>
    <col min="5" max="5" width="20.5546875" customWidth="1"/>
    <col min="6" max="6" width="15" customWidth="1"/>
    <col min="7" max="7" width="11.88671875" customWidth="1"/>
    <col min="8" max="8" width="10.88671875" customWidth="1"/>
    <col min="9" max="9" width="11.6640625" customWidth="1"/>
    <col min="10" max="10" width="17.21875" customWidth="1"/>
    <col min="11" max="11" width="17.77734375" customWidth="1"/>
  </cols>
  <sheetData>
    <row r="1" spans="1:11" x14ac:dyDescent="0.3">
      <c r="A1" s="1" t="s">
        <v>363</v>
      </c>
      <c r="I1" t="s">
        <v>409</v>
      </c>
    </row>
    <row r="2" spans="1:11" ht="16.2" thickBot="1" x14ac:dyDescent="0.35">
      <c r="A2" s="2"/>
    </row>
    <row r="3" spans="1:11" ht="116.25" customHeight="1" thickBot="1" x14ac:dyDescent="0.35">
      <c r="A3" s="594" t="s">
        <v>4</v>
      </c>
      <c r="B3" s="595"/>
      <c r="C3" s="595"/>
      <c r="D3" s="596"/>
      <c r="E3" s="493" t="s">
        <v>11</v>
      </c>
      <c r="F3" s="493" t="s">
        <v>12</v>
      </c>
      <c r="G3" s="514" t="s">
        <v>13</v>
      </c>
      <c r="H3" s="514" t="s">
        <v>14</v>
      </c>
      <c r="I3" s="514" t="s">
        <v>15</v>
      </c>
      <c r="J3" s="514" t="s">
        <v>16</v>
      </c>
      <c r="K3" s="514" t="s">
        <v>17</v>
      </c>
    </row>
    <row r="4" spans="1:11" ht="15" thickBot="1" x14ac:dyDescent="0.35">
      <c r="A4" s="3" t="s">
        <v>0</v>
      </c>
      <c r="B4" s="4" t="s">
        <v>1</v>
      </c>
      <c r="C4" s="5" t="s">
        <v>2</v>
      </c>
      <c r="D4" s="5" t="s">
        <v>3</v>
      </c>
      <c r="E4" s="495"/>
      <c r="F4" s="495"/>
      <c r="G4" s="516"/>
      <c r="H4" s="516"/>
      <c r="I4" s="516"/>
      <c r="J4" s="515"/>
      <c r="K4" s="516"/>
    </row>
    <row r="5" spans="1:11" ht="33" thickBot="1" x14ac:dyDescent="0.35">
      <c r="A5" s="6">
        <v>3</v>
      </c>
      <c r="B5" s="7">
        <v>1</v>
      </c>
      <c r="C5" s="130"/>
      <c r="D5" s="130"/>
      <c r="E5" s="204" t="s">
        <v>156</v>
      </c>
      <c r="F5" s="8"/>
      <c r="G5" s="8"/>
      <c r="H5" s="9"/>
      <c r="I5" s="106"/>
      <c r="J5" s="34"/>
      <c r="K5" s="10"/>
    </row>
    <row r="6" spans="1:11" ht="76.2" thickBot="1" x14ac:dyDescent="0.35">
      <c r="A6" s="129">
        <v>3</v>
      </c>
      <c r="B6" s="12">
        <v>1</v>
      </c>
      <c r="C6" s="12">
        <v>1</v>
      </c>
      <c r="D6" s="130"/>
      <c r="E6" s="69" t="s">
        <v>328</v>
      </c>
      <c r="F6" s="67" t="s">
        <v>18</v>
      </c>
      <c r="G6" s="252" t="s">
        <v>20</v>
      </c>
      <c r="H6" s="252" t="s">
        <v>153</v>
      </c>
      <c r="I6" s="257" t="s">
        <v>339</v>
      </c>
      <c r="J6" s="272" t="s">
        <v>410</v>
      </c>
      <c r="K6" s="290" t="s">
        <v>411</v>
      </c>
    </row>
    <row r="7" spans="1:11" x14ac:dyDescent="0.3">
      <c r="A7" s="570">
        <v>3</v>
      </c>
      <c r="B7" s="570">
        <v>1</v>
      </c>
      <c r="C7" s="570">
        <v>1</v>
      </c>
      <c r="D7" s="592">
        <v>1</v>
      </c>
      <c r="E7" s="574" t="s">
        <v>319</v>
      </c>
      <c r="F7" s="576" t="s">
        <v>18</v>
      </c>
      <c r="G7" s="576" t="s">
        <v>20</v>
      </c>
      <c r="H7" s="576" t="s">
        <v>241</v>
      </c>
      <c r="I7" s="583" t="s">
        <v>340</v>
      </c>
      <c r="J7" s="463" t="s">
        <v>412</v>
      </c>
      <c r="K7" s="542" t="s">
        <v>413</v>
      </c>
    </row>
    <row r="8" spans="1:11" ht="62.25" customHeight="1" thickBot="1" x14ac:dyDescent="0.35">
      <c r="A8" s="571"/>
      <c r="B8" s="571"/>
      <c r="C8" s="571"/>
      <c r="D8" s="593"/>
      <c r="E8" s="575"/>
      <c r="F8" s="577"/>
      <c r="G8" s="577"/>
      <c r="H8" s="577"/>
      <c r="I8" s="584"/>
      <c r="J8" s="463"/>
      <c r="K8" s="585"/>
    </row>
    <row r="9" spans="1:11" ht="36.6" thickBot="1" x14ac:dyDescent="0.35">
      <c r="A9" s="129">
        <v>3</v>
      </c>
      <c r="B9" s="12">
        <v>1</v>
      </c>
      <c r="C9" s="12">
        <v>1</v>
      </c>
      <c r="D9" s="130">
        <v>1</v>
      </c>
      <c r="E9" s="69" t="s">
        <v>21</v>
      </c>
      <c r="F9" s="73" t="s">
        <v>18</v>
      </c>
      <c r="G9" s="73" t="s">
        <v>20</v>
      </c>
      <c r="H9" s="252" t="s">
        <v>241</v>
      </c>
      <c r="I9" s="70" t="s">
        <v>341</v>
      </c>
      <c r="J9" s="244" t="s">
        <v>414</v>
      </c>
      <c r="K9" s="243" t="s">
        <v>415</v>
      </c>
    </row>
    <row r="10" spans="1:11" ht="24" customHeight="1" x14ac:dyDescent="0.3">
      <c r="A10" s="570">
        <v>3</v>
      </c>
      <c r="B10" s="570">
        <v>1</v>
      </c>
      <c r="C10" s="570">
        <v>1</v>
      </c>
      <c r="D10" s="592">
        <v>1</v>
      </c>
      <c r="E10" s="574" t="s">
        <v>22</v>
      </c>
      <c r="F10" s="576" t="s">
        <v>18</v>
      </c>
      <c r="G10" s="576" t="s">
        <v>23</v>
      </c>
      <c r="H10" s="483" t="s">
        <v>241</v>
      </c>
      <c r="I10" s="583" t="s">
        <v>342</v>
      </c>
      <c r="J10" s="462" t="s">
        <v>416</v>
      </c>
      <c r="K10" s="542" t="s">
        <v>417</v>
      </c>
    </row>
    <row r="11" spans="1:11" ht="36" customHeight="1" thickBot="1" x14ac:dyDescent="0.35">
      <c r="A11" s="571"/>
      <c r="B11" s="571"/>
      <c r="C11" s="571"/>
      <c r="D11" s="593"/>
      <c r="E11" s="575"/>
      <c r="F11" s="577"/>
      <c r="G11" s="577"/>
      <c r="H11" s="465"/>
      <c r="I11" s="584"/>
      <c r="J11" s="463"/>
      <c r="K11" s="585"/>
    </row>
    <row r="12" spans="1:11" ht="76.2" thickBot="1" x14ac:dyDescent="0.35">
      <c r="A12" s="129">
        <v>3</v>
      </c>
      <c r="B12" s="12">
        <v>1</v>
      </c>
      <c r="C12" s="12">
        <v>1</v>
      </c>
      <c r="D12" s="130">
        <v>1</v>
      </c>
      <c r="E12" s="69" t="s">
        <v>24</v>
      </c>
      <c r="F12" s="73" t="s">
        <v>18</v>
      </c>
      <c r="G12" s="73" t="s">
        <v>20</v>
      </c>
      <c r="H12" s="252" t="s">
        <v>241</v>
      </c>
      <c r="I12" s="70"/>
      <c r="J12" s="74"/>
      <c r="K12" s="243"/>
    </row>
    <row r="13" spans="1:11" ht="76.2" thickBot="1" x14ac:dyDescent="0.35">
      <c r="A13" s="129">
        <v>3</v>
      </c>
      <c r="B13" s="12">
        <v>1</v>
      </c>
      <c r="C13" s="12">
        <v>1</v>
      </c>
      <c r="D13" s="12">
        <v>1</v>
      </c>
      <c r="E13" s="75" t="s">
        <v>25</v>
      </c>
      <c r="F13" s="73" t="s">
        <v>18</v>
      </c>
      <c r="G13" s="73" t="s">
        <v>20</v>
      </c>
      <c r="H13" s="252" t="s">
        <v>241</v>
      </c>
      <c r="I13" s="96" t="s">
        <v>343</v>
      </c>
      <c r="J13" s="244" t="s">
        <v>418</v>
      </c>
      <c r="K13" s="243" t="s">
        <v>19</v>
      </c>
    </row>
    <row r="14" spans="1:11" ht="36.6" thickBot="1" x14ac:dyDescent="0.35">
      <c r="A14" s="129">
        <v>3</v>
      </c>
      <c r="B14" s="12">
        <v>1</v>
      </c>
      <c r="C14" s="12">
        <v>1</v>
      </c>
      <c r="D14" s="12">
        <v>1</v>
      </c>
      <c r="E14" s="75" t="s">
        <v>26</v>
      </c>
      <c r="F14" s="73" t="s">
        <v>18</v>
      </c>
      <c r="G14" s="73" t="s">
        <v>20</v>
      </c>
      <c r="H14" s="252" t="s">
        <v>241</v>
      </c>
      <c r="I14" s="96" t="s">
        <v>344</v>
      </c>
      <c r="J14" s="244" t="s">
        <v>419</v>
      </c>
      <c r="K14" s="243" t="s">
        <v>19</v>
      </c>
    </row>
    <row r="15" spans="1:11" ht="36.6" thickBot="1" x14ac:dyDescent="0.35">
      <c r="A15" s="11">
        <v>3</v>
      </c>
      <c r="B15" s="12">
        <v>1</v>
      </c>
      <c r="C15" s="13">
        <v>1</v>
      </c>
      <c r="D15" s="13">
        <v>1</v>
      </c>
      <c r="E15" s="69" t="s">
        <v>27</v>
      </c>
      <c r="F15" s="67" t="s">
        <v>18</v>
      </c>
      <c r="G15" s="252" t="s">
        <v>20</v>
      </c>
      <c r="H15" s="252" t="s">
        <v>241</v>
      </c>
      <c r="I15" s="107" t="s">
        <v>345</v>
      </c>
      <c r="J15" s="244" t="s">
        <v>420</v>
      </c>
      <c r="K15" s="243" t="s">
        <v>19</v>
      </c>
    </row>
    <row r="16" spans="1:11" ht="36.6" thickBot="1" x14ac:dyDescent="0.35">
      <c r="A16" s="11">
        <v>3</v>
      </c>
      <c r="B16" s="12">
        <v>1</v>
      </c>
      <c r="C16" s="13">
        <v>1</v>
      </c>
      <c r="D16" s="13">
        <v>1</v>
      </c>
      <c r="E16" s="69" t="s">
        <v>28</v>
      </c>
      <c r="F16" s="67" t="s">
        <v>18</v>
      </c>
      <c r="G16" s="252" t="s">
        <v>20</v>
      </c>
      <c r="H16" s="252" t="s">
        <v>241</v>
      </c>
      <c r="I16" s="107" t="s">
        <v>29</v>
      </c>
      <c r="J16" s="244" t="s">
        <v>421</v>
      </c>
      <c r="K16" s="243" t="s">
        <v>19</v>
      </c>
    </row>
    <row r="17" spans="1:11" ht="130.19999999999999" thickBot="1" x14ac:dyDescent="0.35">
      <c r="A17" s="11">
        <v>3</v>
      </c>
      <c r="B17" s="12">
        <v>1</v>
      </c>
      <c r="C17" s="13">
        <v>1</v>
      </c>
      <c r="D17" s="8">
        <v>1</v>
      </c>
      <c r="E17" s="69" t="s">
        <v>30</v>
      </c>
      <c r="F17" s="67" t="s">
        <v>18</v>
      </c>
      <c r="G17" s="252" t="s">
        <v>20</v>
      </c>
      <c r="H17" s="252" t="s">
        <v>153</v>
      </c>
      <c r="I17" s="70" t="s">
        <v>346</v>
      </c>
      <c r="J17" s="256" t="s">
        <v>422</v>
      </c>
      <c r="K17" s="243" t="s">
        <v>19</v>
      </c>
    </row>
    <row r="18" spans="1:11" ht="141" thickBot="1" x14ac:dyDescent="0.35">
      <c r="A18" s="11">
        <v>3</v>
      </c>
      <c r="B18" s="12">
        <v>1</v>
      </c>
      <c r="C18" s="13">
        <v>1</v>
      </c>
      <c r="D18" s="13">
        <v>1</v>
      </c>
      <c r="E18" s="69" t="s">
        <v>31</v>
      </c>
      <c r="F18" s="73" t="s">
        <v>18</v>
      </c>
      <c r="G18" s="73" t="s">
        <v>20</v>
      </c>
      <c r="H18" s="252" t="s">
        <v>153</v>
      </c>
      <c r="I18" s="70" t="s">
        <v>347</v>
      </c>
      <c r="J18" s="253" t="s">
        <v>423</v>
      </c>
      <c r="K18" s="243" t="s">
        <v>10</v>
      </c>
    </row>
    <row r="19" spans="1:11" ht="87" thickBot="1" x14ac:dyDescent="0.35">
      <c r="A19" s="11">
        <v>3</v>
      </c>
      <c r="B19" s="12">
        <v>1</v>
      </c>
      <c r="C19" s="13">
        <v>1</v>
      </c>
      <c r="D19" s="13">
        <v>1</v>
      </c>
      <c r="E19" s="69" t="s">
        <v>32</v>
      </c>
      <c r="F19" s="67" t="s">
        <v>18</v>
      </c>
      <c r="G19" s="252" t="s">
        <v>44</v>
      </c>
      <c r="H19" s="252" t="s">
        <v>153</v>
      </c>
      <c r="I19" s="70" t="s">
        <v>348</v>
      </c>
      <c r="J19" s="256" t="s">
        <v>424</v>
      </c>
      <c r="K19" s="243" t="s">
        <v>10</v>
      </c>
    </row>
    <row r="20" spans="1:11" x14ac:dyDescent="0.3">
      <c r="A20" s="570">
        <v>3</v>
      </c>
      <c r="B20" s="570">
        <v>1</v>
      </c>
      <c r="C20" s="572">
        <v>1</v>
      </c>
      <c r="D20" s="572">
        <v>1</v>
      </c>
      <c r="E20" s="574" t="s">
        <v>33</v>
      </c>
      <c r="F20" s="576" t="s">
        <v>18</v>
      </c>
      <c r="G20" s="576" t="s">
        <v>20</v>
      </c>
      <c r="H20" s="483" t="s">
        <v>153</v>
      </c>
      <c r="I20" s="604" t="s">
        <v>349</v>
      </c>
      <c r="J20" s="464" t="s">
        <v>425</v>
      </c>
      <c r="K20" s="535" t="s">
        <v>10</v>
      </c>
    </row>
    <row r="21" spans="1:11" ht="33.75" customHeight="1" thickBot="1" x14ac:dyDescent="0.35">
      <c r="A21" s="571"/>
      <c r="B21" s="571"/>
      <c r="C21" s="573"/>
      <c r="D21" s="573"/>
      <c r="E21" s="575"/>
      <c r="F21" s="577"/>
      <c r="G21" s="577"/>
      <c r="H21" s="465"/>
      <c r="I21" s="605"/>
      <c r="J21" s="465"/>
      <c r="K21" s="536"/>
    </row>
    <row r="22" spans="1:11" ht="36" customHeight="1" x14ac:dyDescent="0.3">
      <c r="A22" s="570">
        <v>3</v>
      </c>
      <c r="B22" s="570">
        <v>1</v>
      </c>
      <c r="C22" s="572">
        <v>1</v>
      </c>
      <c r="D22" s="572">
        <v>1</v>
      </c>
      <c r="E22" s="574" t="s">
        <v>34</v>
      </c>
      <c r="F22" s="576" t="s">
        <v>18</v>
      </c>
      <c r="G22" s="576" t="s">
        <v>20</v>
      </c>
      <c r="H22" s="483" t="s">
        <v>153</v>
      </c>
      <c r="I22" s="574" t="s">
        <v>350</v>
      </c>
      <c r="J22" s="576" t="s">
        <v>426</v>
      </c>
      <c r="K22" s="535" t="s">
        <v>10</v>
      </c>
    </row>
    <row r="23" spans="1:11" ht="39" customHeight="1" thickBot="1" x14ac:dyDescent="0.35">
      <c r="A23" s="571"/>
      <c r="B23" s="571"/>
      <c r="C23" s="573"/>
      <c r="D23" s="573"/>
      <c r="E23" s="575"/>
      <c r="F23" s="577"/>
      <c r="G23" s="577"/>
      <c r="H23" s="465"/>
      <c r="I23" s="575"/>
      <c r="J23" s="577"/>
      <c r="K23" s="536"/>
    </row>
    <row r="24" spans="1:11" ht="87" thickBot="1" x14ac:dyDescent="0.35">
      <c r="A24" s="11">
        <v>3</v>
      </c>
      <c r="B24" s="12">
        <v>1</v>
      </c>
      <c r="C24" s="13">
        <v>1</v>
      </c>
      <c r="D24" s="13">
        <v>1</v>
      </c>
      <c r="E24" s="69" t="s">
        <v>35</v>
      </c>
      <c r="F24" s="73" t="s">
        <v>18</v>
      </c>
      <c r="G24" s="73" t="s">
        <v>20</v>
      </c>
      <c r="H24" s="252" t="s">
        <v>241</v>
      </c>
      <c r="I24" s="73"/>
      <c r="J24" s="73"/>
      <c r="K24" s="243"/>
    </row>
    <row r="25" spans="1:11" ht="108.6" thickBot="1" x14ac:dyDescent="0.35">
      <c r="A25" s="11">
        <v>3</v>
      </c>
      <c r="B25" s="12">
        <v>1</v>
      </c>
      <c r="C25" s="13">
        <v>1</v>
      </c>
      <c r="D25" s="13">
        <v>1</v>
      </c>
      <c r="E25" s="75" t="s">
        <v>36</v>
      </c>
      <c r="F25" s="73" t="s">
        <v>18</v>
      </c>
      <c r="G25" s="73" t="s">
        <v>20</v>
      </c>
      <c r="H25" s="252" t="s">
        <v>153</v>
      </c>
      <c r="I25" s="69" t="s">
        <v>351</v>
      </c>
      <c r="J25" s="77" t="s">
        <v>427</v>
      </c>
      <c r="K25" s="243" t="s">
        <v>10</v>
      </c>
    </row>
    <row r="26" spans="1:11" ht="54.6" thickBot="1" x14ac:dyDescent="0.35">
      <c r="A26" s="11">
        <v>3</v>
      </c>
      <c r="B26" s="12">
        <v>1</v>
      </c>
      <c r="C26" s="13">
        <v>1</v>
      </c>
      <c r="D26" s="13">
        <v>1</v>
      </c>
      <c r="E26" s="75" t="s">
        <v>37</v>
      </c>
      <c r="F26" s="73" t="s">
        <v>18</v>
      </c>
      <c r="G26" s="73" t="s">
        <v>20</v>
      </c>
      <c r="H26" s="252" t="s">
        <v>241</v>
      </c>
      <c r="I26" s="69" t="s">
        <v>38</v>
      </c>
      <c r="J26" s="78" t="s">
        <v>428</v>
      </c>
      <c r="K26" s="243" t="s">
        <v>10</v>
      </c>
    </row>
    <row r="27" spans="1:11" ht="58.5" customHeight="1" thickBot="1" x14ac:dyDescent="0.35">
      <c r="A27" s="11">
        <v>3</v>
      </c>
      <c r="B27" s="12">
        <v>1</v>
      </c>
      <c r="C27" s="13">
        <v>1</v>
      </c>
      <c r="D27" s="13">
        <v>1</v>
      </c>
      <c r="E27" s="79" t="s">
        <v>154</v>
      </c>
      <c r="F27" s="73" t="s">
        <v>18</v>
      </c>
      <c r="G27" s="73" t="s">
        <v>20</v>
      </c>
      <c r="H27" s="252" t="s">
        <v>241</v>
      </c>
      <c r="I27" s="73" t="s">
        <v>40</v>
      </c>
      <c r="J27" s="78" t="s">
        <v>427</v>
      </c>
      <c r="K27" s="243" t="s">
        <v>10</v>
      </c>
    </row>
    <row r="28" spans="1:11" ht="54.6" thickBot="1" x14ac:dyDescent="0.35">
      <c r="A28" s="11">
        <v>3</v>
      </c>
      <c r="B28" s="12">
        <v>1</v>
      </c>
      <c r="C28" s="13">
        <v>1</v>
      </c>
      <c r="D28" s="13">
        <v>1</v>
      </c>
      <c r="E28" s="75" t="s">
        <v>41</v>
      </c>
      <c r="F28" s="73" t="s">
        <v>18</v>
      </c>
      <c r="G28" s="73" t="s">
        <v>20</v>
      </c>
      <c r="H28" s="252" t="s">
        <v>241</v>
      </c>
      <c r="I28" s="69" t="s">
        <v>40</v>
      </c>
      <c r="J28" s="108" t="s">
        <v>427</v>
      </c>
      <c r="K28" s="243" t="s">
        <v>10</v>
      </c>
    </row>
    <row r="29" spans="1:11" ht="108.6" thickBot="1" x14ac:dyDescent="0.35">
      <c r="A29" s="11">
        <v>3</v>
      </c>
      <c r="B29" s="12">
        <v>1</v>
      </c>
      <c r="C29" s="13">
        <v>1</v>
      </c>
      <c r="D29" s="13">
        <v>1</v>
      </c>
      <c r="E29" s="69" t="s">
        <v>42</v>
      </c>
      <c r="F29" s="73" t="s">
        <v>18</v>
      </c>
      <c r="G29" s="73" t="s">
        <v>43</v>
      </c>
      <c r="H29" s="252" t="s">
        <v>153</v>
      </c>
      <c r="I29" s="205" t="s">
        <v>352</v>
      </c>
      <c r="J29" s="273" t="s">
        <v>429</v>
      </c>
      <c r="K29" s="243" t="s">
        <v>10</v>
      </c>
    </row>
    <row r="30" spans="1:11" ht="97.8" thickBot="1" x14ac:dyDescent="0.35">
      <c r="A30" s="202">
        <v>3</v>
      </c>
      <c r="B30" s="12">
        <v>1</v>
      </c>
      <c r="C30" s="13">
        <v>1</v>
      </c>
      <c r="D30" s="13">
        <v>7</v>
      </c>
      <c r="E30" s="69" t="s">
        <v>307</v>
      </c>
      <c r="F30" s="73" t="s">
        <v>18</v>
      </c>
      <c r="G30" s="73" t="s">
        <v>20</v>
      </c>
      <c r="H30" s="107" t="s">
        <v>333</v>
      </c>
      <c r="I30" s="71" t="s">
        <v>353</v>
      </c>
      <c r="J30" s="207"/>
      <c r="K30" s="243"/>
    </row>
    <row r="31" spans="1:11" s="283" customFormat="1" ht="33" thickBot="1" x14ac:dyDescent="0.35">
      <c r="A31" s="275">
        <v>3</v>
      </c>
      <c r="B31" s="276">
        <v>2</v>
      </c>
      <c r="C31" s="277"/>
      <c r="D31" s="277"/>
      <c r="E31" s="278" t="s">
        <v>7</v>
      </c>
      <c r="F31" s="279"/>
      <c r="G31" s="279"/>
      <c r="H31" s="280"/>
      <c r="I31" s="281"/>
      <c r="J31" s="281"/>
      <c r="K31" s="282"/>
    </row>
    <row r="32" spans="1:11" ht="120.6" thickBot="1" x14ac:dyDescent="0.35">
      <c r="A32" s="14">
        <v>3</v>
      </c>
      <c r="B32" s="9">
        <v>2</v>
      </c>
      <c r="C32" s="9">
        <v>1</v>
      </c>
      <c r="D32" s="9"/>
      <c r="E32" s="103" t="s">
        <v>189</v>
      </c>
      <c r="F32" s="67" t="s">
        <v>8</v>
      </c>
      <c r="G32" s="252" t="s">
        <v>44</v>
      </c>
      <c r="H32" s="252" t="s">
        <v>153</v>
      </c>
      <c r="I32" s="107" t="s">
        <v>45</v>
      </c>
      <c r="J32" s="206"/>
      <c r="K32" s="80"/>
    </row>
    <row r="33" spans="1:11" ht="132.6" thickBot="1" x14ac:dyDescent="0.35">
      <c r="A33" s="14">
        <v>3</v>
      </c>
      <c r="B33" s="9">
        <v>2</v>
      </c>
      <c r="C33" s="9">
        <v>1</v>
      </c>
      <c r="D33" s="9">
        <v>2</v>
      </c>
      <c r="E33" s="67" t="s">
        <v>46</v>
      </c>
      <c r="F33" s="67" t="s">
        <v>164</v>
      </c>
      <c r="G33" s="252" t="s">
        <v>48</v>
      </c>
      <c r="H33" s="252" t="s">
        <v>153</v>
      </c>
      <c r="I33" s="107" t="s">
        <v>364</v>
      </c>
      <c r="J33" s="120" t="s">
        <v>380</v>
      </c>
      <c r="K33" s="80"/>
    </row>
    <row r="34" spans="1:11" x14ac:dyDescent="0.3">
      <c r="A34" s="490">
        <v>3</v>
      </c>
      <c r="B34" s="490">
        <v>2</v>
      </c>
      <c r="C34" s="490">
        <v>1</v>
      </c>
      <c r="D34" s="490">
        <v>2</v>
      </c>
      <c r="E34" s="483" t="s">
        <v>49</v>
      </c>
      <c r="F34" s="483" t="s">
        <v>164</v>
      </c>
      <c r="G34" s="483" t="s">
        <v>48</v>
      </c>
      <c r="H34" s="483" t="s">
        <v>153</v>
      </c>
      <c r="I34" s="483" t="s">
        <v>365</v>
      </c>
      <c r="J34" s="466" t="s">
        <v>381</v>
      </c>
      <c r="K34" s="482"/>
    </row>
    <row r="35" spans="1:11" x14ac:dyDescent="0.3">
      <c r="A35" s="491"/>
      <c r="B35" s="491"/>
      <c r="C35" s="491"/>
      <c r="D35" s="491"/>
      <c r="E35" s="464"/>
      <c r="F35" s="464"/>
      <c r="G35" s="464"/>
      <c r="H35" s="464"/>
      <c r="I35" s="464"/>
      <c r="J35" s="466"/>
      <c r="K35" s="480"/>
    </row>
    <row r="36" spans="1:11" x14ac:dyDescent="0.3">
      <c r="A36" s="491"/>
      <c r="B36" s="491"/>
      <c r="C36" s="491"/>
      <c r="D36" s="491"/>
      <c r="E36" s="464"/>
      <c r="F36" s="464"/>
      <c r="G36" s="464"/>
      <c r="H36" s="464"/>
      <c r="I36" s="464"/>
      <c r="J36" s="466"/>
      <c r="K36" s="480"/>
    </row>
    <row r="37" spans="1:11" ht="15" thickBot="1" x14ac:dyDescent="0.35">
      <c r="A37" s="491"/>
      <c r="B37" s="491"/>
      <c r="C37" s="491"/>
      <c r="D37" s="491"/>
      <c r="E37" s="464"/>
      <c r="F37" s="464"/>
      <c r="G37" s="464"/>
      <c r="H37" s="464"/>
      <c r="I37" s="464"/>
      <c r="J37" s="466"/>
      <c r="K37" s="481"/>
    </row>
    <row r="38" spans="1:11" x14ac:dyDescent="0.3">
      <c r="A38" s="564">
        <v>3</v>
      </c>
      <c r="B38" s="567">
        <v>2</v>
      </c>
      <c r="C38" s="567">
        <v>1</v>
      </c>
      <c r="D38" s="567">
        <v>2</v>
      </c>
      <c r="E38" s="537" t="s">
        <v>50</v>
      </c>
      <c r="F38" s="539" t="s">
        <v>51</v>
      </c>
      <c r="G38" s="537" t="s">
        <v>52</v>
      </c>
      <c r="H38" s="537" t="s">
        <v>153</v>
      </c>
      <c r="I38" s="537" t="s">
        <v>53</v>
      </c>
      <c r="J38" s="467" t="s">
        <v>384</v>
      </c>
      <c r="K38" s="562"/>
    </row>
    <row r="39" spans="1:11" x14ac:dyDescent="0.3">
      <c r="A39" s="565"/>
      <c r="B39" s="491"/>
      <c r="C39" s="491"/>
      <c r="D39" s="491"/>
      <c r="E39" s="464"/>
      <c r="F39" s="486"/>
      <c r="G39" s="464"/>
      <c r="H39" s="464"/>
      <c r="I39" s="464"/>
      <c r="J39" s="468"/>
      <c r="K39" s="563"/>
    </row>
    <row r="40" spans="1:11" x14ac:dyDescent="0.3">
      <c r="A40" s="565"/>
      <c r="B40" s="491"/>
      <c r="C40" s="491"/>
      <c r="D40" s="491"/>
      <c r="E40" s="464"/>
      <c r="F40" s="486"/>
      <c r="G40" s="464"/>
      <c r="H40" s="464"/>
      <c r="I40" s="464"/>
      <c r="J40" s="468"/>
      <c r="K40" s="563"/>
    </row>
    <row r="41" spans="1:11" x14ac:dyDescent="0.3">
      <c r="A41" s="565"/>
      <c r="B41" s="491"/>
      <c r="C41" s="491"/>
      <c r="D41" s="491"/>
      <c r="E41" s="464"/>
      <c r="F41" s="486"/>
      <c r="G41" s="464"/>
      <c r="H41" s="464"/>
      <c r="I41" s="464"/>
      <c r="J41" s="468"/>
      <c r="K41" s="563"/>
    </row>
    <row r="42" spans="1:11" x14ac:dyDescent="0.3">
      <c r="A42" s="565"/>
      <c r="B42" s="491"/>
      <c r="C42" s="491"/>
      <c r="D42" s="491"/>
      <c r="E42" s="464"/>
      <c r="F42" s="486"/>
      <c r="G42" s="464"/>
      <c r="H42" s="464"/>
      <c r="I42" s="464"/>
      <c r="J42" s="468"/>
      <c r="K42" s="563"/>
    </row>
    <row r="43" spans="1:11" ht="37.5" customHeight="1" thickBot="1" x14ac:dyDescent="0.35">
      <c r="A43" s="565"/>
      <c r="B43" s="491"/>
      <c r="C43" s="491"/>
      <c r="D43" s="491"/>
      <c r="E43" s="464"/>
      <c r="F43" s="486"/>
      <c r="G43" s="464"/>
      <c r="H43" s="464"/>
      <c r="I43" s="464"/>
      <c r="J43" s="468"/>
      <c r="K43" s="563"/>
    </row>
    <row r="44" spans="1:11" ht="15.75" hidden="1" customHeight="1" thickBot="1" x14ac:dyDescent="0.35">
      <c r="A44" s="566"/>
      <c r="B44" s="568"/>
      <c r="C44" s="568"/>
      <c r="D44" s="568"/>
      <c r="E44" s="538"/>
      <c r="F44" s="569"/>
      <c r="G44" s="464"/>
      <c r="H44" s="464"/>
      <c r="I44" s="538"/>
      <c r="J44" s="469"/>
      <c r="K44" s="563"/>
    </row>
    <row r="45" spans="1:11" ht="24" customHeight="1" x14ac:dyDescent="0.3">
      <c r="A45" s="578">
        <v>3</v>
      </c>
      <c r="B45" s="578">
        <v>2</v>
      </c>
      <c r="C45" s="578">
        <v>1</v>
      </c>
      <c r="D45" s="578">
        <v>2</v>
      </c>
      <c r="E45" s="537" t="s">
        <v>54</v>
      </c>
      <c r="F45" s="178" t="s">
        <v>55</v>
      </c>
      <c r="G45" s="246" t="s">
        <v>72</v>
      </c>
      <c r="H45" s="586" t="s">
        <v>153</v>
      </c>
      <c r="I45" s="250" t="s">
        <v>144</v>
      </c>
      <c r="J45" s="589" t="s">
        <v>382</v>
      </c>
      <c r="K45" s="482"/>
    </row>
    <row r="46" spans="1:11" x14ac:dyDescent="0.3">
      <c r="A46" s="579"/>
      <c r="B46" s="579"/>
      <c r="C46" s="579"/>
      <c r="D46" s="579"/>
      <c r="E46" s="464"/>
      <c r="F46" s="109"/>
      <c r="G46" s="247"/>
      <c r="H46" s="587"/>
      <c r="I46" s="249"/>
      <c r="J46" s="590"/>
      <c r="K46" s="480"/>
    </row>
    <row r="47" spans="1:11" x14ac:dyDescent="0.3">
      <c r="A47" s="579"/>
      <c r="B47" s="579"/>
      <c r="C47" s="579"/>
      <c r="D47" s="579"/>
      <c r="E47" s="464"/>
      <c r="F47" s="109"/>
      <c r="G47" s="247"/>
      <c r="H47" s="247"/>
      <c r="I47" s="249"/>
      <c r="J47" s="590"/>
      <c r="K47" s="480"/>
    </row>
    <row r="48" spans="1:11" x14ac:dyDescent="0.3">
      <c r="A48" s="579"/>
      <c r="B48" s="579"/>
      <c r="C48" s="579"/>
      <c r="D48" s="579"/>
      <c r="E48" s="464"/>
      <c r="F48" s="109"/>
      <c r="G48" s="247"/>
      <c r="H48" s="247"/>
      <c r="I48" s="249"/>
      <c r="J48" s="590"/>
      <c r="K48" s="480"/>
    </row>
    <row r="49" spans="1:11" x14ac:dyDescent="0.3">
      <c r="A49" s="579"/>
      <c r="B49" s="579"/>
      <c r="C49" s="579"/>
      <c r="D49" s="579"/>
      <c r="E49" s="464"/>
      <c r="F49" s="109"/>
      <c r="G49" s="247"/>
      <c r="H49" s="247"/>
      <c r="I49" s="249"/>
      <c r="J49" s="590"/>
      <c r="K49" s="480"/>
    </row>
    <row r="50" spans="1:11" x14ac:dyDescent="0.3">
      <c r="A50" s="579"/>
      <c r="B50" s="579"/>
      <c r="C50" s="579"/>
      <c r="D50" s="579"/>
      <c r="E50" s="464"/>
      <c r="F50" s="109"/>
      <c r="G50" s="247"/>
      <c r="H50" s="247"/>
      <c r="I50" s="249"/>
      <c r="J50" s="590"/>
      <c r="K50" s="480"/>
    </row>
    <row r="51" spans="1:11" ht="36.75" customHeight="1" thickBot="1" x14ac:dyDescent="0.35">
      <c r="A51" s="579"/>
      <c r="B51" s="579"/>
      <c r="C51" s="579"/>
      <c r="D51" s="579"/>
      <c r="E51" s="464"/>
      <c r="F51" s="109"/>
      <c r="G51" s="248"/>
      <c r="H51" s="248"/>
      <c r="I51" s="249"/>
      <c r="J51" s="590"/>
      <c r="K51" s="480"/>
    </row>
    <row r="52" spans="1:11" ht="119.25" customHeight="1" thickBot="1" x14ac:dyDescent="0.35">
      <c r="A52" s="579"/>
      <c r="B52" s="579"/>
      <c r="C52" s="579"/>
      <c r="D52" s="579"/>
      <c r="E52" s="464"/>
      <c r="F52" s="81"/>
      <c r="G52" s="249"/>
      <c r="H52" s="249"/>
      <c r="I52" s="249"/>
      <c r="J52" s="590"/>
      <c r="K52" s="480"/>
    </row>
    <row r="53" spans="1:11" ht="309" customHeight="1" thickBot="1" x14ac:dyDescent="0.35">
      <c r="A53" s="579"/>
      <c r="B53" s="579"/>
      <c r="C53" s="579"/>
      <c r="D53" s="579"/>
      <c r="E53" s="528"/>
      <c r="F53" s="179"/>
      <c r="G53" s="180"/>
      <c r="H53" s="181"/>
      <c r="I53" s="182"/>
      <c r="J53" s="591"/>
      <c r="K53" s="563"/>
    </row>
    <row r="54" spans="1:11" ht="250.5" hidden="1" customHeight="1" thickBot="1" x14ac:dyDescent="0.35">
      <c r="A54" s="580"/>
      <c r="B54" s="580"/>
      <c r="C54" s="580"/>
      <c r="D54" s="580"/>
      <c r="E54" s="538"/>
      <c r="F54" s="123"/>
      <c r="G54" s="249"/>
      <c r="H54" s="249"/>
      <c r="I54" s="94"/>
      <c r="J54" s="242"/>
      <c r="K54" s="480"/>
    </row>
    <row r="55" spans="1:11" ht="57.75" customHeight="1" x14ac:dyDescent="0.3">
      <c r="A55" s="491">
        <v>3</v>
      </c>
      <c r="B55" s="491">
        <v>2</v>
      </c>
      <c r="C55" s="491">
        <v>1</v>
      </c>
      <c r="D55" s="491">
        <v>1</v>
      </c>
      <c r="E55" s="528" t="s">
        <v>57</v>
      </c>
      <c r="F55" s="183" t="s">
        <v>55</v>
      </c>
      <c r="G55" s="586" t="s">
        <v>72</v>
      </c>
      <c r="H55" s="586" t="s">
        <v>235</v>
      </c>
      <c r="I55" s="581" t="s">
        <v>354</v>
      </c>
      <c r="J55" s="464" t="s">
        <v>383</v>
      </c>
      <c r="K55" s="482"/>
    </row>
    <row r="56" spans="1:11" ht="37.5" customHeight="1" x14ac:dyDescent="0.3">
      <c r="A56" s="491"/>
      <c r="B56" s="491"/>
      <c r="C56" s="491"/>
      <c r="D56" s="491"/>
      <c r="E56" s="464"/>
      <c r="F56" s="528" t="s">
        <v>47</v>
      </c>
      <c r="G56" s="587"/>
      <c r="H56" s="587"/>
      <c r="I56" s="454"/>
      <c r="J56" s="464"/>
      <c r="K56" s="480"/>
    </row>
    <row r="57" spans="1:11" ht="20.25" customHeight="1" thickBot="1" x14ac:dyDescent="0.35">
      <c r="A57" s="491"/>
      <c r="B57" s="491"/>
      <c r="C57" s="491"/>
      <c r="D57" s="491"/>
      <c r="E57" s="464"/>
      <c r="F57" s="528"/>
      <c r="G57" s="588"/>
      <c r="H57" s="588"/>
      <c r="I57" s="582"/>
      <c r="J57" s="470"/>
      <c r="K57" s="480"/>
    </row>
    <row r="58" spans="1:11" ht="113.1" customHeight="1" x14ac:dyDescent="0.3">
      <c r="A58" s="535">
        <v>3</v>
      </c>
      <c r="B58" s="535">
        <v>2</v>
      </c>
      <c r="C58" s="535">
        <v>1</v>
      </c>
      <c r="D58" s="551">
        <v>2</v>
      </c>
      <c r="E58" s="553" t="s">
        <v>59</v>
      </c>
      <c r="F58" s="83" t="s">
        <v>55</v>
      </c>
      <c r="G58" s="464" t="s">
        <v>23</v>
      </c>
      <c r="H58" s="528" t="s">
        <v>153</v>
      </c>
      <c r="I58" s="471" t="s">
        <v>366</v>
      </c>
      <c r="J58" s="471" t="s">
        <v>385</v>
      </c>
      <c r="K58" s="562"/>
    </row>
    <row r="59" spans="1:11" ht="46.5" customHeight="1" thickBot="1" x14ac:dyDescent="0.35">
      <c r="A59" s="541"/>
      <c r="B59" s="541"/>
      <c r="C59" s="541"/>
      <c r="D59" s="552"/>
      <c r="E59" s="554"/>
      <c r="F59" s="84" t="s">
        <v>47</v>
      </c>
      <c r="G59" s="470"/>
      <c r="H59" s="528"/>
      <c r="I59" s="561"/>
      <c r="J59" s="472"/>
      <c r="K59" s="563"/>
    </row>
    <row r="60" spans="1:11" ht="48.6" thickBot="1" x14ac:dyDescent="0.35">
      <c r="A60" s="555">
        <v>3</v>
      </c>
      <c r="B60" s="555">
        <v>2</v>
      </c>
      <c r="C60" s="558">
        <v>1</v>
      </c>
      <c r="D60" s="555">
        <v>2</v>
      </c>
      <c r="E60" s="548" t="s">
        <v>60</v>
      </c>
      <c r="F60" s="521" t="s">
        <v>145</v>
      </c>
      <c r="G60" s="528" t="s">
        <v>23</v>
      </c>
      <c r="H60" s="548" t="s">
        <v>153</v>
      </c>
      <c r="I60" s="185" t="s">
        <v>367</v>
      </c>
      <c r="J60" s="599" t="s">
        <v>386</v>
      </c>
      <c r="K60" s="245"/>
    </row>
    <row r="61" spans="1:11" ht="92.1" customHeight="1" thickBot="1" x14ac:dyDescent="0.35">
      <c r="A61" s="556"/>
      <c r="B61" s="556"/>
      <c r="C61" s="559"/>
      <c r="D61" s="556"/>
      <c r="E61" s="549"/>
      <c r="F61" s="521"/>
      <c r="G61" s="528"/>
      <c r="H61" s="549"/>
      <c r="I61" s="608"/>
      <c r="J61" s="600"/>
      <c r="K61" s="245"/>
    </row>
    <row r="62" spans="1:11" ht="15" hidden="1" thickBot="1" x14ac:dyDescent="0.35">
      <c r="A62" s="556"/>
      <c r="B62" s="556"/>
      <c r="C62" s="559"/>
      <c r="D62" s="556"/>
      <c r="E62" s="549"/>
      <c r="F62" s="521"/>
      <c r="G62" s="528"/>
      <c r="H62" s="549"/>
      <c r="I62" s="609"/>
      <c r="J62" s="600"/>
      <c r="K62" s="245"/>
    </row>
    <row r="63" spans="1:11" ht="60" hidden="1" customHeight="1" thickBot="1" x14ac:dyDescent="0.35">
      <c r="A63" s="557"/>
      <c r="B63" s="557"/>
      <c r="C63" s="560"/>
      <c r="D63" s="557"/>
      <c r="E63" s="550"/>
      <c r="F63" s="521"/>
      <c r="G63" s="528"/>
      <c r="H63" s="550"/>
      <c r="I63" s="184"/>
      <c r="J63" s="600"/>
      <c r="K63" s="245"/>
    </row>
    <row r="64" spans="1:11" ht="91.5" customHeight="1" thickBot="1" x14ac:dyDescent="0.35">
      <c r="A64" s="541">
        <v>3</v>
      </c>
      <c r="B64" s="541">
        <v>2</v>
      </c>
      <c r="C64" s="541">
        <v>1</v>
      </c>
      <c r="D64" s="541">
        <v>2</v>
      </c>
      <c r="E64" s="464" t="s">
        <v>61</v>
      </c>
      <c r="F64" s="483" t="s">
        <v>62</v>
      </c>
      <c r="G64" s="483" t="s">
        <v>56</v>
      </c>
      <c r="H64" s="464" t="s">
        <v>153</v>
      </c>
      <c r="I64" s="249" t="s">
        <v>63</v>
      </c>
      <c r="J64" s="85" t="s">
        <v>387</v>
      </c>
      <c r="K64" s="482"/>
    </row>
    <row r="65" spans="1:29" ht="15.75" hidden="1" customHeight="1" thickBot="1" x14ac:dyDescent="0.35">
      <c r="A65" s="541"/>
      <c r="B65" s="541"/>
      <c r="C65" s="541"/>
      <c r="D65" s="541"/>
      <c r="E65" s="464"/>
      <c r="F65" s="464"/>
      <c r="G65" s="464"/>
      <c r="H65" s="464"/>
      <c r="I65" s="249"/>
      <c r="J65" s="86"/>
      <c r="K65" s="480"/>
    </row>
    <row r="66" spans="1:29" ht="15.75" hidden="1" customHeight="1" thickBot="1" x14ac:dyDescent="0.35">
      <c r="A66" s="541"/>
      <c r="B66" s="541"/>
      <c r="C66" s="541"/>
      <c r="D66" s="541"/>
      <c r="E66" s="464"/>
      <c r="F66" s="464"/>
      <c r="G66" s="464"/>
      <c r="H66" s="464"/>
      <c r="I66" s="249"/>
      <c r="J66" s="81"/>
      <c r="K66" s="480"/>
    </row>
    <row r="67" spans="1:29" ht="11.25" hidden="1" customHeight="1" thickBot="1" x14ac:dyDescent="0.35">
      <c r="A67" s="541"/>
      <c r="B67" s="541"/>
      <c r="C67" s="541"/>
      <c r="D67" s="541"/>
      <c r="E67" s="464"/>
      <c r="F67" s="464"/>
      <c r="G67" s="464"/>
      <c r="H67" s="464"/>
      <c r="I67" s="249"/>
      <c r="J67" s="87"/>
      <c r="K67" s="480"/>
    </row>
    <row r="68" spans="1:29" ht="15.75" hidden="1" customHeight="1" thickBot="1" x14ac:dyDescent="0.35">
      <c r="A68" s="536"/>
      <c r="B68" s="536"/>
      <c r="C68" s="536"/>
      <c r="D68" s="536"/>
      <c r="E68" s="465"/>
      <c r="F68" s="464"/>
      <c r="G68" s="465"/>
      <c r="H68" s="465"/>
      <c r="I68" s="249"/>
      <c r="J68" s="249"/>
      <c r="K68" s="481"/>
    </row>
    <row r="69" spans="1:29" ht="14.4" customHeight="1" x14ac:dyDescent="0.3">
      <c r="A69" s="535">
        <v>3</v>
      </c>
      <c r="B69" s="535">
        <v>2</v>
      </c>
      <c r="C69" s="535">
        <v>1</v>
      </c>
      <c r="D69" s="535">
        <v>2</v>
      </c>
      <c r="E69" s="527" t="s">
        <v>64</v>
      </c>
      <c r="F69" s="471" t="s">
        <v>55</v>
      </c>
      <c r="G69" s="542" t="s">
        <v>65</v>
      </c>
      <c r="H69" s="527" t="s">
        <v>153</v>
      </c>
      <c r="I69" s="543" t="s">
        <v>66</v>
      </c>
      <c r="J69" s="546" t="s">
        <v>388</v>
      </c>
      <c r="K69" s="482"/>
    </row>
    <row r="70" spans="1:29" ht="12" customHeight="1" x14ac:dyDescent="0.3">
      <c r="A70" s="541"/>
      <c r="B70" s="541"/>
      <c r="C70" s="541"/>
      <c r="D70" s="541"/>
      <c r="E70" s="528"/>
      <c r="F70" s="561"/>
      <c r="G70" s="521"/>
      <c r="H70" s="528"/>
      <c r="I70" s="544"/>
      <c r="J70" s="546"/>
      <c r="K70" s="480"/>
    </row>
    <row r="71" spans="1:29" ht="43.5" customHeight="1" thickBot="1" x14ac:dyDescent="0.35">
      <c r="A71" s="541"/>
      <c r="B71" s="541"/>
      <c r="C71" s="541"/>
      <c r="D71" s="541"/>
      <c r="E71" s="528"/>
      <c r="F71" s="561"/>
      <c r="G71" s="521"/>
      <c r="H71" s="528"/>
      <c r="I71" s="545"/>
      <c r="J71" s="547"/>
      <c r="K71" s="480"/>
    </row>
    <row r="72" spans="1:29" ht="112.5" customHeight="1" thickBot="1" x14ac:dyDescent="0.35">
      <c r="A72" s="535">
        <v>3</v>
      </c>
      <c r="B72" s="535">
        <v>2</v>
      </c>
      <c r="C72" s="535">
        <v>1</v>
      </c>
      <c r="D72" s="535">
        <v>2</v>
      </c>
      <c r="E72" s="483" t="s">
        <v>67</v>
      </c>
      <c r="F72" s="537" t="s">
        <v>146</v>
      </c>
      <c r="G72" s="483" t="s">
        <v>58</v>
      </c>
      <c r="H72" s="483" t="s">
        <v>153</v>
      </c>
      <c r="I72" s="464" t="s">
        <v>68</v>
      </c>
      <c r="J72" s="486" t="s">
        <v>355</v>
      </c>
      <c r="K72" s="482"/>
    </row>
    <row r="73" spans="1:29" ht="37.200000000000003" hidden="1" customHeight="1" thickBot="1" x14ac:dyDescent="0.35">
      <c r="A73" s="536"/>
      <c r="B73" s="536"/>
      <c r="C73" s="536"/>
      <c r="D73" s="536"/>
      <c r="E73" s="465"/>
      <c r="F73" s="538"/>
      <c r="G73" s="465"/>
      <c r="H73" s="465"/>
      <c r="I73" s="465"/>
      <c r="J73" s="486"/>
      <c r="K73" s="480"/>
    </row>
    <row r="74" spans="1:29" ht="19.2" customHeight="1" x14ac:dyDescent="0.3">
      <c r="A74" s="535">
        <v>3</v>
      </c>
      <c r="B74" s="535">
        <v>2</v>
      </c>
      <c r="C74" s="535">
        <v>1</v>
      </c>
      <c r="D74" s="535">
        <v>2</v>
      </c>
      <c r="E74" s="483" t="s">
        <v>69</v>
      </c>
      <c r="F74" s="539" t="s">
        <v>147</v>
      </c>
      <c r="G74" s="483" t="s">
        <v>65</v>
      </c>
      <c r="H74" s="483" t="s">
        <v>235</v>
      </c>
      <c r="I74" s="483" t="s">
        <v>368</v>
      </c>
      <c r="J74" s="610" t="s">
        <v>165</v>
      </c>
      <c r="K74" s="484"/>
    </row>
    <row r="75" spans="1:29" s="111" customFormat="1" ht="69" customHeight="1" thickBot="1" x14ac:dyDescent="0.35">
      <c r="A75" s="536"/>
      <c r="B75" s="536"/>
      <c r="C75" s="536"/>
      <c r="D75" s="536"/>
      <c r="E75" s="465"/>
      <c r="F75" s="540"/>
      <c r="G75" s="465"/>
      <c r="H75" s="465"/>
      <c r="I75" s="465"/>
      <c r="J75" s="528"/>
      <c r="K75" s="485"/>
      <c r="L75" s="40"/>
      <c r="M75" s="40"/>
      <c r="N75" s="40"/>
      <c r="O75" s="40"/>
      <c r="P75" s="40"/>
      <c r="Q75" s="40"/>
      <c r="R75" s="40"/>
      <c r="S75" s="40"/>
      <c r="T75" s="40"/>
      <c r="U75" s="40"/>
      <c r="V75" s="40"/>
      <c r="W75" s="40"/>
      <c r="X75" s="40"/>
      <c r="Y75" s="40"/>
      <c r="Z75" s="40"/>
      <c r="AA75" s="40"/>
      <c r="AB75" s="40"/>
      <c r="AC75" s="112"/>
    </row>
    <row r="76" spans="1:29" ht="21.6" hidden="1" customHeight="1" x14ac:dyDescent="0.3">
      <c r="A76" s="535">
        <v>3</v>
      </c>
      <c r="B76" s="535">
        <v>2</v>
      </c>
      <c r="C76" s="535">
        <v>1</v>
      </c>
      <c r="D76" s="535">
        <v>2</v>
      </c>
      <c r="E76" s="483" t="s">
        <v>36</v>
      </c>
      <c r="F76" s="66" t="s">
        <v>55</v>
      </c>
      <c r="G76" s="483" t="s">
        <v>65</v>
      </c>
      <c r="H76" s="483" t="s">
        <v>235</v>
      </c>
      <c r="I76" s="483" t="s">
        <v>369</v>
      </c>
      <c r="J76" s="611"/>
      <c r="K76" s="480"/>
    </row>
    <row r="77" spans="1:29" ht="168.6" thickBot="1" x14ac:dyDescent="0.35">
      <c r="A77" s="536"/>
      <c r="B77" s="536"/>
      <c r="C77" s="536"/>
      <c r="D77" s="536"/>
      <c r="E77" s="465"/>
      <c r="F77" s="67" t="s">
        <v>47</v>
      </c>
      <c r="G77" s="465"/>
      <c r="H77" s="465"/>
      <c r="I77" s="465"/>
      <c r="J77" s="284" t="s">
        <v>370</v>
      </c>
      <c r="K77" s="481"/>
    </row>
    <row r="78" spans="1:29" ht="48.75" customHeight="1" thickBot="1" x14ac:dyDescent="0.35">
      <c r="A78" s="90">
        <v>3</v>
      </c>
      <c r="B78" s="72">
        <v>2</v>
      </c>
      <c r="C78" s="72">
        <v>1</v>
      </c>
      <c r="D78" s="72">
        <v>2</v>
      </c>
      <c r="E78" s="67" t="s">
        <v>70</v>
      </c>
      <c r="F78" s="67" t="s">
        <v>47</v>
      </c>
      <c r="G78" s="252" t="s">
        <v>65</v>
      </c>
      <c r="H78" s="252" t="s">
        <v>235</v>
      </c>
      <c r="I78" s="252" t="s">
        <v>38</v>
      </c>
      <c r="J78" s="88" t="s">
        <v>356</v>
      </c>
      <c r="K78" s="80"/>
    </row>
    <row r="79" spans="1:29" ht="94.2" customHeight="1" thickBot="1" x14ac:dyDescent="0.35">
      <c r="A79" s="90">
        <v>3</v>
      </c>
      <c r="B79" s="72">
        <v>2</v>
      </c>
      <c r="C79" s="72">
        <v>1</v>
      </c>
      <c r="D79" s="72">
        <v>2</v>
      </c>
      <c r="E79" s="67" t="s">
        <v>39</v>
      </c>
      <c r="F79" s="67" t="s">
        <v>47</v>
      </c>
      <c r="G79" s="252" t="s">
        <v>65</v>
      </c>
      <c r="H79" s="252" t="s">
        <v>235</v>
      </c>
      <c r="I79" s="252" t="s">
        <v>38</v>
      </c>
      <c r="J79" s="88" t="s">
        <v>371</v>
      </c>
      <c r="K79" s="80"/>
    </row>
    <row r="80" spans="1:29" ht="15" thickBot="1" x14ac:dyDescent="0.35">
      <c r="A80" s="535">
        <v>3</v>
      </c>
      <c r="B80" s="535">
        <v>2</v>
      </c>
      <c r="C80" s="535">
        <v>1</v>
      </c>
      <c r="D80" s="535">
        <v>2</v>
      </c>
      <c r="E80" s="483" t="s">
        <v>71</v>
      </c>
      <c r="F80" s="483" t="s">
        <v>47</v>
      </c>
      <c r="G80" s="483" t="s">
        <v>72</v>
      </c>
      <c r="H80" s="252" t="s">
        <v>235</v>
      </c>
      <c r="I80" s="483" t="s">
        <v>73</v>
      </c>
      <c r="J80" s="537" t="s">
        <v>389</v>
      </c>
      <c r="K80" s="482"/>
    </row>
    <row r="81" spans="1:11" ht="143.25" customHeight="1" thickBot="1" x14ac:dyDescent="0.35">
      <c r="A81" s="536"/>
      <c r="B81" s="536"/>
      <c r="C81" s="536"/>
      <c r="D81" s="536"/>
      <c r="E81" s="465"/>
      <c r="F81" s="465"/>
      <c r="G81" s="465"/>
      <c r="H81" s="68"/>
      <c r="I81" s="465"/>
      <c r="J81" s="465"/>
      <c r="K81" s="481"/>
    </row>
    <row r="82" spans="1:11" ht="204.6" thickBot="1" x14ac:dyDescent="0.35">
      <c r="A82" s="101">
        <v>3</v>
      </c>
      <c r="B82" s="102">
        <v>2</v>
      </c>
      <c r="C82" s="102">
        <v>1</v>
      </c>
      <c r="D82" s="102">
        <v>2</v>
      </c>
      <c r="E82" s="103" t="s">
        <v>74</v>
      </c>
      <c r="F82" s="103" t="s">
        <v>47</v>
      </c>
      <c r="G82" s="249" t="s">
        <v>72</v>
      </c>
      <c r="H82" s="252" t="s">
        <v>153</v>
      </c>
      <c r="I82" s="252" t="s">
        <v>75</v>
      </c>
      <c r="J82" s="270" t="s">
        <v>390</v>
      </c>
      <c r="K82" s="80"/>
    </row>
    <row r="83" spans="1:11" ht="84.6" thickBot="1" x14ac:dyDescent="0.35">
      <c r="A83" s="197">
        <v>3</v>
      </c>
      <c r="B83" s="203">
        <v>2</v>
      </c>
      <c r="C83" s="203">
        <v>1</v>
      </c>
      <c r="D83" s="203">
        <v>5</v>
      </c>
      <c r="E83" s="103" t="s">
        <v>331</v>
      </c>
      <c r="F83" s="103" t="s">
        <v>47</v>
      </c>
      <c r="G83" s="249" t="s">
        <v>72</v>
      </c>
      <c r="H83" s="252" t="s">
        <v>153</v>
      </c>
      <c r="I83" s="107" t="s">
        <v>391</v>
      </c>
      <c r="J83" s="256" t="s">
        <v>393</v>
      </c>
      <c r="K83" s="80"/>
    </row>
    <row r="84" spans="1:11" ht="72.599999999999994" thickBot="1" x14ac:dyDescent="0.35">
      <c r="A84" s="101">
        <v>3</v>
      </c>
      <c r="B84" s="102">
        <v>2</v>
      </c>
      <c r="C84" s="102">
        <v>1</v>
      </c>
      <c r="D84" s="102">
        <v>6</v>
      </c>
      <c r="E84" s="103" t="s">
        <v>329</v>
      </c>
      <c r="F84" s="103" t="s">
        <v>47</v>
      </c>
      <c r="G84" s="256" t="s">
        <v>72</v>
      </c>
      <c r="H84" s="252" t="s">
        <v>241</v>
      </c>
      <c r="I84" s="107" t="s">
        <v>227</v>
      </c>
      <c r="J84" s="271" t="s">
        <v>392</v>
      </c>
      <c r="K84" s="80"/>
    </row>
    <row r="85" spans="1:11" ht="168.6" thickBot="1" x14ac:dyDescent="0.35">
      <c r="A85" s="198">
        <v>3</v>
      </c>
      <c r="B85" s="208">
        <v>2</v>
      </c>
      <c r="C85" s="208">
        <v>1</v>
      </c>
      <c r="D85" s="208">
        <v>7</v>
      </c>
      <c r="E85" s="199" t="s">
        <v>330</v>
      </c>
      <c r="F85" s="82" t="s">
        <v>47</v>
      </c>
      <c r="G85" s="256" t="s">
        <v>72</v>
      </c>
      <c r="H85" s="252" t="s">
        <v>153</v>
      </c>
      <c r="I85" s="107" t="s">
        <v>394</v>
      </c>
      <c r="J85" s="271" t="s">
        <v>395</v>
      </c>
      <c r="K85" s="80"/>
    </row>
    <row r="86" spans="1:11" ht="144.6" thickBot="1" x14ac:dyDescent="0.35">
      <c r="A86" s="211">
        <v>3</v>
      </c>
      <c r="B86" s="211">
        <v>2</v>
      </c>
      <c r="C86" s="211">
        <v>1</v>
      </c>
      <c r="D86" s="211">
        <v>9</v>
      </c>
      <c r="E86" s="76" t="s">
        <v>232</v>
      </c>
      <c r="F86" s="76" t="s">
        <v>47</v>
      </c>
      <c r="G86" s="256" t="s">
        <v>72</v>
      </c>
      <c r="H86" s="252" t="s">
        <v>153</v>
      </c>
      <c r="I86" s="107" t="s">
        <v>233</v>
      </c>
      <c r="J86" s="256" t="s">
        <v>398</v>
      </c>
      <c r="K86" s="80"/>
    </row>
    <row r="87" spans="1:11" ht="264.60000000000002" thickBot="1" x14ac:dyDescent="0.35">
      <c r="A87" s="221">
        <v>3</v>
      </c>
      <c r="B87" s="221">
        <v>2</v>
      </c>
      <c r="C87" s="221">
        <v>1</v>
      </c>
      <c r="D87" s="221">
        <v>12</v>
      </c>
      <c r="E87" s="200" t="s">
        <v>332</v>
      </c>
      <c r="F87" s="200" t="s">
        <v>47</v>
      </c>
      <c r="G87" s="239" t="s">
        <v>72</v>
      </c>
      <c r="H87" s="249" t="s">
        <v>153</v>
      </c>
      <c r="I87" s="82" t="s">
        <v>227</v>
      </c>
      <c r="J87" s="82" t="s">
        <v>399</v>
      </c>
      <c r="K87" s="245"/>
    </row>
    <row r="88" spans="1:11" ht="36.75" customHeight="1" thickBot="1" x14ac:dyDescent="0.35">
      <c r="A88" s="224">
        <v>3</v>
      </c>
      <c r="B88" s="224">
        <v>3</v>
      </c>
      <c r="C88" s="225"/>
      <c r="D88" s="222"/>
      <c r="E88" s="214" t="s">
        <v>318</v>
      </c>
      <c r="F88" s="215"/>
      <c r="G88" s="216"/>
      <c r="H88" s="223"/>
      <c r="I88" s="220"/>
      <c r="J88" s="216"/>
      <c r="K88" s="217"/>
    </row>
    <row r="89" spans="1:11" ht="36.75" customHeight="1" x14ac:dyDescent="0.3">
      <c r="A89" s="212">
        <v>3</v>
      </c>
      <c r="B89" s="212">
        <v>3</v>
      </c>
      <c r="C89" s="212">
        <v>1</v>
      </c>
      <c r="D89" s="193"/>
      <c r="E89" s="201" t="s">
        <v>334</v>
      </c>
      <c r="F89" s="218" t="s">
        <v>327</v>
      </c>
      <c r="G89" s="240" t="s">
        <v>72</v>
      </c>
      <c r="H89" s="249" t="s">
        <v>153</v>
      </c>
      <c r="I89" s="241"/>
      <c r="J89" s="206" t="s">
        <v>335</v>
      </c>
      <c r="K89" s="213"/>
    </row>
    <row r="90" spans="1:11" ht="132.6" thickBot="1" x14ac:dyDescent="0.35">
      <c r="A90" s="209">
        <v>3</v>
      </c>
      <c r="B90" s="209">
        <v>3</v>
      </c>
      <c r="C90" s="209">
        <v>1</v>
      </c>
      <c r="D90" s="210">
        <v>1</v>
      </c>
      <c r="E90" s="76" t="s">
        <v>336</v>
      </c>
      <c r="F90" s="76" t="s">
        <v>327</v>
      </c>
      <c r="G90" s="256" t="s">
        <v>72</v>
      </c>
      <c r="H90" s="256" t="s">
        <v>153</v>
      </c>
      <c r="I90" s="82" t="s">
        <v>337</v>
      </c>
      <c r="J90" s="269" t="s">
        <v>396</v>
      </c>
      <c r="K90" s="245"/>
    </row>
    <row r="91" spans="1:11" ht="48.6" customHeight="1" thickTop="1" x14ac:dyDescent="0.3">
      <c r="A91" s="520">
        <v>3</v>
      </c>
      <c r="B91" s="520">
        <v>3</v>
      </c>
      <c r="C91" s="520">
        <v>1</v>
      </c>
      <c r="D91" s="520">
        <v>1</v>
      </c>
      <c r="E91" s="462" t="s">
        <v>76</v>
      </c>
      <c r="F91" s="487" t="s">
        <v>47</v>
      </c>
      <c r="G91" s="256" t="s">
        <v>72</v>
      </c>
      <c r="H91" s="256" t="s">
        <v>153</v>
      </c>
      <c r="I91" s="89" t="s">
        <v>397</v>
      </c>
      <c r="J91" s="603" t="s">
        <v>403</v>
      </c>
      <c r="K91" s="488"/>
    </row>
    <row r="92" spans="1:11" ht="366.6" customHeight="1" x14ac:dyDescent="0.3">
      <c r="A92" s="520"/>
      <c r="B92" s="520"/>
      <c r="C92" s="520"/>
      <c r="D92" s="520"/>
      <c r="E92" s="462"/>
      <c r="F92" s="487"/>
      <c r="G92" s="268"/>
      <c r="H92" s="268"/>
      <c r="I92" s="249"/>
      <c r="J92" s="464"/>
      <c r="K92" s="473"/>
    </row>
    <row r="93" spans="1:11" ht="323.25" customHeight="1" x14ac:dyDescent="0.3">
      <c r="A93" s="520"/>
      <c r="B93" s="520"/>
      <c r="C93" s="520"/>
      <c r="D93" s="520"/>
      <c r="E93" s="462"/>
      <c r="F93" s="487"/>
      <c r="G93" s="271" t="s">
        <v>228</v>
      </c>
      <c r="H93" s="271" t="s">
        <v>228</v>
      </c>
      <c r="I93" s="271" t="s">
        <v>77</v>
      </c>
      <c r="J93" s="521"/>
      <c r="K93" s="473"/>
    </row>
    <row r="94" spans="1:11" ht="1.5" customHeight="1" x14ac:dyDescent="0.3">
      <c r="A94" s="520"/>
      <c r="B94" s="520"/>
      <c r="C94" s="520"/>
      <c r="D94" s="520"/>
      <c r="E94" s="462"/>
      <c r="F94" s="487"/>
      <c r="G94" s="533"/>
      <c r="H94" s="533"/>
      <c r="I94" s="454"/>
      <c r="J94" s="464"/>
      <c r="K94" s="473"/>
    </row>
    <row r="95" spans="1:11" ht="40.5" hidden="1" customHeight="1" x14ac:dyDescent="0.3">
      <c r="A95" s="520"/>
      <c r="B95" s="520"/>
      <c r="C95" s="520"/>
      <c r="D95" s="520"/>
      <c r="E95" s="462"/>
      <c r="F95" s="487"/>
      <c r="G95" s="534"/>
      <c r="H95" s="534"/>
      <c r="I95" s="454"/>
      <c r="J95" s="464"/>
      <c r="K95" s="473"/>
    </row>
    <row r="96" spans="1:11" ht="39" hidden="1" customHeight="1" x14ac:dyDescent="0.3">
      <c r="A96" s="520"/>
      <c r="B96" s="520"/>
      <c r="C96" s="520"/>
      <c r="D96" s="520"/>
      <c r="E96" s="462"/>
      <c r="F96" s="487"/>
      <c r="G96" s="534"/>
      <c r="H96" s="534"/>
      <c r="I96" s="454"/>
      <c r="J96" s="464"/>
      <c r="K96" s="473"/>
    </row>
    <row r="97" spans="1:11" ht="8.25" hidden="1" customHeight="1" x14ac:dyDescent="0.3">
      <c r="A97" s="520"/>
      <c r="B97" s="520"/>
      <c r="C97" s="520"/>
      <c r="D97" s="520"/>
      <c r="E97" s="462"/>
      <c r="F97" s="487"/>
      <c r="G97" s="534"/>
      <c r="H97" s="534"/>
      <c r="I97" s="454"/>
      <c r="J97" s="464"/>
      <c r="K97" s="473"/>
    </row>
    <row r="98" spans="1:11" ht="49.5" hidden="1" customHeight="1" x14ac:dyDescent="0.3">
      <c r="A98" s="520"/>
      <c r="B98" s="520"/>
      <c r="C98" s="520"/>
      <c r="D98" s="520"/>
      <c r="E98" s="462"/>
      <c r="F98" s="487"/>
      <c r="G98" s="534"/>
      <c r="H98" s="534"/>
      <c r="I98" s="454"/>
      <c r="J98" s="464"/>
      <c r="K98" s="473"/>
    </row>
    <row r="99" spans="1:11" ht="35.25" hidden="1" customHeight="1" x14ac:dyDescent="0.3">
      <c r="A99" s="520"/>
      <c r="B99" s="520"/>
      <c r="C99" s="520"/>
      <c r="D99" s="520"/>
      <c r="E99" s="462"/>
      <c r="F99" s="487"/>
      <c r="G99" s="219"/>
      <c r="H99" s="534"/>
      <c r="I99" s="454"/>
      <c r="J99" s="464"/>
      <c r="K99" s="473"/>
    </row>
    <row r="100" spans="1:11" ht="87.6" customHeight="1" thickBot="1" x14ac:dyDescent="0.35">
      <c r="A100" s="520"/>
      <c r="B100" s="520"/>
      <c r="C100" s="520"/>
      <c r="D100" s="520"/>
      <c r="E100" s="462"/>
      <c r="F100" s="487"/>
      <c r="G100" s="219"/>
      <c r="H100" s="219"/>
      <c r="I100" s="616"/>
      <c r="J100" s="538"/>
      <c r="K100" s="489"/>
    </row>
    <row r="101" spans="1:11" ht="258.75" customHeight="1" x14ac:dyDescent="0.3">
      <c r="A101" s="520">
        <v>3</v>
      </c>
      <c r="B101" s="520">
        <v>3</v>
      </c>
      <c r="C101" s="520">
        <v>1</v>
      </c>
      <c r="D101" s="520">
        <v>6</v>
      </c>
      <c r="E101" s="462" t="s">
        <v>78</v>
      </c>
      <c r="F101" s="521" t="s">
        <v>47</v>
      </c>
      <c r="G101" s="464" t="s">
        <v>52</v>
      </c>
      <c r="H101" s="464" t="s">
        <v>153</v>
      </c>
      <c r="I101" s="483" t="s">
        <v>79</v>
      </c>
      <c r="J101" s="601" t="s">
        <v>400</v>
      </c>
      <c r="K101" s="531"/>
    </row>
    <row r="102" spans="1:11" ht="396.75" customHeight="1" thickBot="1" x14ac:dyDescent="0.35">
      <c r="A102" s="520"/>
      <c r="B102" s="520"/>
      <c r="C102" s="520"/>
      <c r="D102" s="520"/>
      <c r="E102" s="462"/>
      <c r="F102" s="532"/>
      <c r="G102" s="470"/>
      <c r="H102" s="470"/>
      <c r="I102" s="465"/>
      <c r="J102" s="602"/>
      <c r="K102" s="489"/>
    </row>
    <row r="103" spans="1:11" ht="55.5" customHeight="1" thickBot="1" x14ac:dyDescent="0.35">
      <c r="A103" s="229">
        <v>3</v>
      </c>
      <c r="B103" s="230">
        <v>3</v>
      </c>
      <c r="C103" s="230">
        <v>1</v>
      </c>
      <c r="D103" s="230">
        <v>1</v>
      </c>
      <c r="E103" s="226" t="s">
        <v>80</v>
      </c>
      <c r="F103" s="88" t="s">
        <v>47</v>
      </c>
      <c r="G103" s="88" t="s">
        <v>52</v>
      </c>
      <c r="H103" s="252" t="s">
        <v>153</v>
      </c>
      <c r="I103" s="93"/>
      <c r="J103" s="94"/>
      <c r="K103" s="251"/>
    </row>
    <row r="104" spans="1:11" ht="63.75" customHeight="1" thickBot="1" x14ac:dyDescent="0.35">
      <c r="A104" s="98">
        <v>3</v>
      </c>
      <c r="B104" s="98">
        <v>3</v>
      </c>
      <c r="C104" s="98">
        <v>1</v>
      </c>
      <c r="D104" s="98">
        <v>1</v>
      </c>
      <c r="E104" s="95" t="s">
        <v>81</v>
      </c>
      <c r="F104" s="67" t="s">
        <v>47</v>
      </c>
      <c r="G104" s="252" t="s">
        <v>52</v>
      </c>
      <c r="H104" s="252" t="s">
        <v>153</v>
      </c>
      <c r="I104" s="73" t="s">
        <v>81</v>
      </c>
      <c r="J104" s="71" t="s">
        <v>372</v>
      </c>
      <c r="K104" s="92"/>
    </row>
    <row r="105" spans="1:11" ht="120.6" thickBot="1" x14ac:dyDescent="0.35">
      <c r="A105" s="98">
        <v>3</v>
      </c>
      <c r="B105" s="98">
        <v>3</v>
      </c>
      <c r="C105" s="98">
        <v>1</v>
      </c>
      <c r="D105" s="98">
        <v>1</v>
      </c>
      <c r="E105" s="95" t="s">
        <v>82</v>
      </c>
      <c r="F105" s="67" t="s">
        <v>164</v>
      </c>
      <c r="G105" s="252" t="s">
        <v>52</v>
      </c>
      <c r="H105" s="252" t="s">
        <v>153</v>
      </c>
      <c r="I105" s="96" t="s">
        <v>82</v>
      </c>
      <c r="J105" s="253" t="s">
        <v>234</v>
      </c>
      <c r="K105" s="92"/>
    </row>
    <row r="106" spans="1:11" ht="80.25" customHeight="1" thickBot="1" x14ac:dyDescent="0.35">
      <c r="A106" s="98">
        <v>3</v>
      </c>
      <c r="B106" s="98">
        <v>3</v>
      </c>
      <c r="C106" s="98">
        <v>1</v>
      </c>
      <c r="D106" s="227">
        <v>1</v>
      </c>
      <c r="E106" s="97" t="s">
        <v>83</v>
      </c>
      <c r="F106" s="67" t="s">
        <v>47</v>
      </c>
      <c r="G106" s="252" t="s">
        <v>52</v>
      </c>
      <c r="H106" s="252" t="s">
        <v>153</v>
      </c>
      <c r="I106" s="73" t="s">
        <v>84</v>
      </c>
      <c r="J106" s="249" t="s">
        <v>401</v>
      </c>
      <c r="K106" s="92"/>
    </row>
    <row r="107" spans="1:11" ht="84" customHeight="1" x14ac:dyDescent="0.3">
      <c r="A107" s="525">
        <v>3</v>
      </c>
      <c r="B107" s="525">
        <v>3</v>
      </c>
      <c r="C107" s="525">
        <v>1</v>
      </c>
      <c r="D107" s="525">
        <v>1</v>
      </c>
      <c r="E107" s="526" t="s">
        <v>85</v>
      </c>
      <c r="F107" s="483" t="s">
        <v>164</v>
      </c>
      <c r="G107" s="483" t="s">
        <v>52</v>
      </c>
      <c r="H107" s="483" t="s">
        <v>153</v>
      </c>
      <c r="I107" s="527" t="s">
        <v>86</v>
      </c>
      <c r="J107" s="543" t="s">
        <v>373</v>
      </c>
      <c r="K107" s="529"/>
    </row>
    <row r="108" spans="1:11" ht="15" hidden="1" customHeight="1" x14ac:dyDescent="0.3">
      <c r="A108" s="525"/>
      <c r="B108" s="525"/>
      <c r="C108" s="525"/>
      <c r="D108" s="525"/>
      <c r="E108" s="521"/>
      <c r="F108" s="464"/>
      <c r="G108" s="464"/>
      <c r="H108" s="464"/>
      <c r="I108" s="528"/>
      <c r="J108" s="544"/>
      <c r="K108" s="530"/>
    </row>
    <row r="109" spans="1:11" ht="15" hidden="1" customHeight="1" x14ac:dyDescent="0.3">
      <c r="A109" s="525"/>
      <c r="B109" s="525"/>
      <c r="C109" s="525"/>
      <c r="D109" s="525"/>
      <c r="E109" s="521"/>
      <c r="F109" s="464"/>
      <c r="G109" s="464"/>
      <c r="H109" s="464"/>
      <c r="I109" s="528"/>
      <c r="J109" s="544"/>
      <c r="K109" s="530"/>
    </row>
    <row r="110" spans="1:11" ht="15" hidden="1" customHeight="1" x14ac:dyDescent="0.3">
      <c r="A110" s="525"/>
      <c r="B110" s="525"/>
      <c r="C110" s="525"/>
      <c r="D110" s="525"/>
      <c r="E110" s="521"/>
      <c r="F110" s="464"/>
      <c r="G110" s="464"/>
      <c r="H110" s="464"/>
      <c r="I110" s="528"/>
      <c r="J110" s="544"/>
      <c r="K110" s="530"/>
    </row>
    <row r="111" spans="1:11" ht="15" hidden="1" customHeight="1" x14ac:dyDescent="0.3">
      <c r="A111" s="525"/>
      <c r="B111" s="525"/>
      <c r="C111" s="525"/>
      <c r="D111" s="525"/>
      <c r="E111" s="521"/>
      <c r="F111" s="464"/>
      <c r="G111" s="464"/>
      <c r="H111" s="464"/>
      <c r="I111" s="528"/>
      <c r="J111" s="545"/>
      <c r="K111" s="530"/>
    </row>
    <row r="112" spans="1:11" ht="60.6" thickBot="1" x14ac:dyDescent="0.35">
      <c r="A112" s="98">
        <v>3</v>
      </c>
      <c r="B112" s="98">
        <v>3</v>
      </c>
      <c r="C112" s="98">
        <v>1</v>
      </c>
      <c r="D112" s="98">
        <v>1</v>
      </c>
      <c r="E112" s="228" t="s">
        <v>87</v>
      </c>
      <c r="F112" s="76" t="s">
        <v>164</v>
      </c>
      <c r="G112" s="256" t="s">
        <v>52</v>
      </c>
      <c r="H112" s="252" t="s">
        <v>153</v>
      </c>
      <c r="I112" s="256" t="s">
        <v>88</v>
      </c>
      <c r="J112" s="271" t="s">
        <v>374</v>
      </c>
      <c r="K112" s="99"/>
    </row>
    <row r="113" spans="1:11" x14ac:dyDescent="0.3">
      <c r="A113" s="520">
        <v>3</v>
      </c>
      <c r="B113" s="520">
        <v>3</v>
      </c>
      <c r="C113" s="520">
        <v>1</v>
      </c>
      <c r="D113" s="520">
        <v>1</v>
      </c>
      <c r="E113" s="521" t="s">
        <v>89</v>
      </c>
      <c r="F113" s="464" t="s">
        <v>164</v>
      </c>
      <c r="G113" s="464" t="s">
        <v>52</v>
      </c>
      <c r="H113" s="464" t="s">
        <v>153</v>
      </c>
      <c r="I113" s="464" t="s">
        <v>90</v>
      </c>
      <c r="J113" s="475" t="s">
        <v>402</v>
      </c>
      <c r="K113" s="473"/>
    </row>
    <row r="114" spans="1:11" x14ac:dyDescent="0.3">
      <c r="A114" s="520"/>
      <c r="B114" s="520"/>
      <c r="C114" s="520"/>
      <c r="D114" s="520"/>
      <c r="E114" s="521"/>
      <c r="F114" s="464"/>
      <c r="G114" s="464"/>
      <c r="H114" s="464"/>
      <c r="I114" s="464"/>
      <c r="J114" s="476"/>
      <c r="K114" s="473"/>
    </row>
    <row r="115" spans="1:11" ht="33.75" customHeight="1" x14ac:dyDescent="0.3">
      <c r="A115" s="520"/>
      <c r="B115" s="520"/>
      <c r="C115" s="520"/>
      <c r="D115" s="520"/>
      <c r="E115" s="521"/>
      <c r="F115" s="464"/>
      <c r="G115" s="464"/>
      <c r="H115" s="464"/>
      <c r="I115" s="464"/>
      <c r="J115" s="476"/>
      <c r="K115" s="473"/>
    </row>
    <row r="116" spans="1:11" ht="57" hidden="1" customHeight="1" x14ac:dyDescent="0.3">
      <c r="A116" s="520"/>
      <c r="B116" s="520"/>
      <c r="C116" s="520"/>
      <c r="D116" s="520"/>
      <c r="E116" s="521"/>
      <c r="F116" s="464"/>
      <c r="G116" s="464"/>
      <c r="H116" s="464"/>
      <c r="I116" s="464"/>
      <c r="J116" s="476"/>
      <c r="K116" s="473"/>
    </row>
    <row r="117" spans="1:11" ht="49.5" customHeight="1" thickBot="1" x14ac:dyDescent="0.35">
      <c r="A117" s="520"/>
      <c r="B117" s="520"/>
      <c r="C117" s="520"/>
      <c r="D117" s="520"/>
      <c r="E117" s="521"/>
      <c r="F117" s="474"/>
      <c r="G117" s="474"/>
      <c r="H117" s="474"/>
      <c r="I117" s="474"/>
      <c r="J117" s="476"/>
      <c r="K117" s="473"/>
    </row>
    <row r="118" spans="1:11" ht="61.5" customHeight="1" thickTop="1" x14ac:dyDescent="0.3">
      <c r="A118" s="520">
        <v>3</v>
      </c>
      <c r="B118" s="520">
        <v>3</v>
      </c>
      <c r="C118" s="520">
        <v>1</v>
      </c>
      <c r="D118" s="520">
        <v>1</v>
      </c>
      <c r="E118" s="522" t="s">
        <v>91</v>
      </c>
      <c r="F118" s="456" t="s">
        <v>164</v>
      </c>
      <c r="G118" s="453" t="s">
        <v>52</v>
      </c>
      <c r="H118" s="615" t="s">
        <v>153</v>
      </c>
      <c r="I118" s="612"/>
      <c r="J118" s="477" t="s">
        <v>404</v>
      </c>
      <c r="K118" s="459"/>
    </row>
    <row r="119" spans="1:11" x14ac:dyDescent="0.3">
      <c r="A119" s="520"/>
      <c r="B119" s="520"/>
      <c r="C119" s="520"/>
      <c r="D119" s="520"/>
      <c r="E119" s="523"/>
      <c r="F119" s="457"/>
      <c r="G119" s="454"/>
      <c r="H119" s="486"/>
      <c r="I119" s="613"/>
      <c r="J119" s="478"/>
      <c r="K119" s="460"/>
    </row>
    <row r="120" spans="1:11" x14ac:dyDescent="0.3">
      <c r="A120" s="520"/>
      <c r="B120" s="520"/>
      <c r="C120" s="520"/>
      <c r="D120" s="520"/>
      <c r="E120" s="523"/>
      <c r="F120" s="457"/>
      <c r="G120" s="454"/>
      <c r="H120" s="486"/>
      <c r="I120" s="613"/>
      <c r="J120" s="478"/>
      <c r="K120" s="460"/>
    </row>
    <row r="121" spans="1:11" ht="61.5" customHeight="1" x14ac:dyDescent="0.3">
      <c r="A121" s="520"/>
      <c r="B121" s="520"/>
      <c r="C121" s="520"/>
      <c r="D121" s="520"/>
      <c r="E121" s="523"/>
      <c r="F121" s="457"/>
      <c r="G121" s="454"/>
      <c r="H121" s="486"/>
      <c r="I121" s="613"/>
      <c r="J121" s="478"/>
      <c r="K121" s="460"/>
    </row>
    <row r="122" spans="1:11" ht="15" hidden="1" customHeight="1" x14ac:dyDescent="0.3">
      <c r="A122" s="520"/>
      <c r="B122" s="520"/>
      <c r="C122" s="520"/>
      <c r="D122" s="520"/>
      <c r="E122" s="523"/>
      <c r="F122" s="457"/>
      <c r="G122" s="454"/>
      <c r="H122" s="486"/>
      <c r="I122" s="613"/>
      <c r="J122" s="478"/>
      <c r="K122" s="460"/>
    </row>
    <row r="123" spans="1:11" ht="15" hidden="1" customHeight="1" x14ac:dyDescent="0.3">
      <c r="A123" s="520"/>
      <c r="B123" s="520"/>
      <c r="C123" s="520"/>
      <c r="D123" s="520"/>
      <c r="E123" s="523"/>
      <c r="F123" s="457"/>
      <c r="G123" s="454"/>
      <c r="H123" s="486"/>
      <c r="I123" s="613"/>
      <c r="J123" s="478"/>
      <c r="K123" s="460"/>
    </row>
    <row r="124" spans="1:11" ht="15" hidden="1" customHeight="1" x14ac:dyDescent="0.3">
      <c r="A124" s="520"/>
      <c r="B124" s="520"/>
      <c r="C124" s="520"/>
      <c r="D124" s="520"/>
      <c r="E124" s="523"/>
      <c r="F124" s="457"/>
      <c r="G124" s="454"/>
      <c r="H124" s="486"/>
      <c r="I124" s="613"/>
      <c r="J124" s="478"/>
      <c r="K124" s="460"/>
    </row>
    <row r="125" spans="1:11" ht="15" hidden="1" customHeight="1" x14ac:dyDescent="0.3">
      <c r="A125" s="520"/>
      <c r="B125" s="520"/>
      <c r="C125" s="520"/>
      <c r="D125" s="520"/>
      <c r="E125" s="523"/>
      <c r="F125" s="457"/>
      <c r="G125" s="454"/>
      <c r="H125" s="486"/>
      <c r="I125" s="613"/>
      <c r="J125" s="478"/>
      <c r="K125" s="460"/>
    </row>
    <row r="126" spans="1:11" ht="15" hidden="1" customHeight="1" x14ac:dyDescent="0.3">
      <c r="A126" s="520"/>
      <c r="B126" s="520"/>
      <c r="C126" s="520"/>
      <c r="D126" s="520"/>
      <c r="E126" s="523"/>
      <c r="F126" s="457"/>
      <c r="G126" s="454"/>
      <c r="H126" s="486"/>
      <c r="I126" s="613"/>
      <c r="J126" s="478"/>
      <c r="K126" s="460"/>
    </row>
    <row r="127" spans="1:11" ht="15" hidden="1" customHeight="1" x14ac:dyDescent="0.3">
      <c r="A127" s="520"/>
      <c r="B127" s="520"/>
      <c r="C127" s="520"/>
      <c r="D127" s="520"/>
      <c r="E127" s="523"/>
      <c r="F127" s="457"/>
      <c r="G127" s="454"/>
      <c r="H127" s="486"/>
      <c r="I127" s="613"/>
      <c r="J127" s="478"/>
      <c r="K127" s="460"/>
    </row>
    <row r="128" spans="1:11" ht="15" hidden="1" customHeight="1" x14ac:dyDescent="0.3">
      <c r="A128" s="520"/>
      <c r="B128" s="520"/>
      <c r="C128" s="520"/>
      <c r="D128" s="520"/>
      <c r="E128" s="523"/>
      <c r="F128" s="457"/>
      <c r="G128" s="454"/>
      <c r="H128" s="486"/>
      <c r="I128" s="613"/>
      <c r="J128" s="478"/>
      <c r="K128" s="460"/>
    </row>
    <row r="129" spans="1:11" ht="15" hidden="1" customHeight="1" x14ac:dyDescent="0.3">
      <c r="A129" s="520"/>
      <c r="B129" s="520"/>
      <c r="C129" s="520"/>
      <c r="D129" s="520"/>
      <c r="E129" s="523"/>
      <c r="F129" s="457"/>
      <c r="G129" s="454"/>
      <c r="H129" s="486"/>
      <c r="I129" s="613"/>
      <c r="J129" s="478"/>
      <c r="K129" s="460"/>
    </row>
    <row r="130" spans="1:11" ht="104.25" hidden="1" customHeight="1" x14ac:dyDescent="0.3">
      <c r="A130" s="520"/>
      <c r="B130" s="520"/>
      <c r="C130" s="520"/>
      <c r="D130" s="520"/>
      <c r="E130" s="523"/>
      <c r="F130" s="457"/>
      <c r="G130" s="454"/>
      <c r="H130" s="486"/>
      <c r="I130" s="613"/>
      <c r="J130" s="478"/>
      <c r="K130" s="460"/>
    </row>
    <row r="131" spans="1:11" ht="297.75" customHeight="1" x14ac:dyDescent="0.3">
      <c r="A131" s="196"/>
      <c r="B131" s="91"/>
      <c r="C131" s="196"/>
      <c r="D131" s="121"/>
      <c r="E131" s="524"/>
      <c r="F131" s="458"/>
      <c r="G131" s="455"/>
      <c r="H131" s="569"/>
      <c r="I131" s="614"/>
      <c r="J131" s="479"/>
      <c r="K131" s="461"/>
    </row>
    <row r="132" spans="1:11" s="57" customFormat="1" ht="369" customHeight="1" thickBot="1" x14ac:dyDescent="0.25">
      <c r="A132" s="126">
        <v>3</v>
      </c>
      <c r="B132" s="127">
        <v>3</v>
      </c>
      <c r="C132" s="126">
        <v>1</v>
      </c>
      <c r="D132" s="231">
        <v>1</v>
      </c>
      <c r="E132" s="233" t="s">
        <v>161</v>
      </c>
      <c r="F132" s="233" t="s">
        <v>162</v>
      </c>
      <c r="G132" s="234" t="s">
        <v>72</v>
      </c>
      <c r="H132" s="234" t="s">
        <v>153</v>
      </c>
      <c r="I132" s="232" t="s">
        <v>163</v>
      </c>
      <c r="J132" s="285" t="s">
        <v>405</v>
      </c>
      <c r="K132" s="119"/>
    </row>
    <row r="133" spans="1:11" ht="57.75" customHeight="1" thickBot="1" x14ac:dyDescent="0.35">
      <c r="A133" s="124">
        <v>3</v>
      </c>
      <c r="B133" s="125">
        <v>4</v>
      </c>
      <c r="C133" s="30"/>
      <c r="D133" s="31"/>
      <c r="E133" s="113" t="s">
        <v>6</v>
      </c>
      <c r="F133" s="114"/>
      <c r="G133" s="32"/>
      <c r="H133" s="32"/>
      <c r="I133" s="33"/>
      <c r="J133" s="24"/>
      <c r="K133" s="34"/>
    </row>
    <row r="134" spans="1:11" ht="96.6" thickBot="1" x14ac:dyDescent="0.35">
      <c r="A134" s="14">
        <v>3</v>
      </c>
      <c r="B134" s="9">
        <v>4</v>
      </c>
      <c r="C134" s="9">
        <v>1</v>
      </c>
      <c r="D134" s="9"/>
      <c r="E134" s="17" t="s">
        <v>92</v>
      </c>
      <c r="F134" s="55"/>
      <c r="G134" s="17"/>
      <c r="H134" s="20"/>
      <c r="I134" s="15"/>
      <c r="J134" s="24"/>
      <c r="K134" s="34"/>
    </row>
    <row r="135" spans="1:11" ht="168.6" thickBot="1" x14ac:dyDescent="0.35">
      <c r="A135" s="14">
        <v>3</v>
      </c>
      <c r="B135" s="9">
        <v>4</v>
      </c>
      <c r="C135" s="9">
        <v>1</v>
      </c>
      <c r="D135" s="9">
        <v>1</v>
      </c>
      <c r="E135" s="17" t="s">
        <v>321</v>
      </c>
      <c r="F135" s="16" t="s">
        <v>8</v>
      </c>
      <c r="G135" s="16" t="s">
        <v>52</v>
      </c>
      <c r="H135" s="56" t="s">
        <v>241</v>
      </c>
      <c r="I135" s="17" t="s">
        <v>92</v>
      </c>
      <c r="J135" s="17"/>
      <c r="K135" s="255"/>
    </row>
    <row r="136" spans="1:11" ht="168.6" thickBot="1" x14ac:dyDescent="0.35">
      <c r="A136" s="14">
        <v>3</v>
      </c>
      <c r="B136" s="9">
        <v>4</v>
      </c>
      <c r="C136" s="9">
        <v>2</v>
      </c>
      <c r="D136" s="9"/>
      <c r="E136" s="17" t="s">
        <v>338</v>
      </c>
      <c r="F136" s="16" t="s">
        <v>8</v>
      </c>
      <c r="G136" s="186" t="s">
        <v>52</v>
      </c>
      <c r="H136" s="187" t="s">
        <v>241</v>
      </c>
      <c r="I136" s="17" t="s">
        <v>92</v>
      </c>
      <c r="J136" s="17"/>
      <c r="K136" s="255"/>
    </row>
    <row r="137" spans="1:11" ht="228.6" thickBot="1" x14ac:dyDescent="0.35">
      <c r="A137" s="14">
        <v>3</v>
      </c>
      <c r="B137" s="9">
        <v>4</v>
      </c>
      <c r="C137" s="9">
        <v>3</v>
      </c>
      <c r="D137" s="9"/>
      <c r="E137" s="694" t="s">
        <v>308</v>
      </c>
      <c r="F137" s="16" t="s">
        <v>8</v>
      </c>
      <c r="G137" s="186" t="s">
        <v>52</v>
      </c>
      <c r="H137" s="187" t="s">
        <v>241</v>
      </c>
      <c r="I137" s="17" t="s">
        <v>93</v>
      </c>
      <c r="J137" s="17" t="s">
        <v>522</v>
      </c>
      <c r="K137" s="255"/>
    </row>
    <row r="138" spans="1:11" ht="132.6" thickBot="1" x14ac:dyDescent="0.35">
      <c r="A138" s="14">
        <v>3</v>
      </c>
      <c r="B138" s="9">
        <v>4</v>
      </c>
      <c r="C138" s="9">
        <v>4</v>
      </c>
      <c r="D138" s="10"/>
      <c r="E138" s="17" t="s">
        <v>196</v>
      </c>
      <c r="F138" s="16" t="s">
        <v>8</v>
      </c>
      <c r="G138" s="186" t="s">
        <v>52</v>
      </c>
      <c r="H138" s="187" t="s">
        <v>241</v>
      </c>
      <c r="I138" s="17" t="s">
        <v>94</v>
      </c>
      <c r="J138" s="17"/>
      <c r="K138" s="255"/>
    </row>
    <row r="139" spans="1:11" ht="192.6" thickBot="1" x14ac:dyDescent="0.35">
      <c r="A139" s="14">
        <v>3</v>
      </c>
      <c r="B139" s="9">
        <v>4</v>
      </c>
      <c r="C139" s="9">
        <v>4</v>
      </c>
      <c r="D139" s="10"/>
      <c r="E139" s="17" t="s">
        <v>95</v>
      </c>
      <c r="F139" s="16" t="s">
        <v>8</v>
      </c>
      <c r="G139" s="16" t="s">
        <v>52</v>
      </c>
      <c r="H139" s="56" t="s">
        <v>241</v>
      </c>
      <c r="I139" s="17" t="s">
        <v>96</v>
      </c>
      <c r="J139" s="17"/>
      <c r="K139" s="255"/>
    </row>
    <row r="140" spans="1:11" ht="96.6" thickBot="1" x14ac:dyDescent="0.35">
      <c r="A140" s="14">
        <v>3</v>
      </c>
      <c r="B140" s="9">
        <v>4</v>
      </c>
      <c r="C140" s="9">
        <v>4</v>
      </c>
      <c r="D140" s="10"/>
      <c r="E140" s="17" t="s">
        <v>97</v>
      </c>
      <c r="F140" s="16" t="s">
        <v>47</v>
      </c>
      <c r="G140" s="16" t="s">
        <v>72</v>
      </c>
      <c r="H140" s="56" t="s">
        <v>241</v>
      </c>
      <c r="I140" s="17" t="s">
        <v>98</v>
      </c>
      <c r="J140" s="17" t="s">
        <v>430</v>
      </c>
      <c r="K140" s="255"/>
    </row>
    <row r="141" spans="1:11" ht="52.5" customHeight="1" thickBot="1" x14ac:dyDescent="0.35">
      <c r="A141" s="14">
        <v>3</v>
      </c>
      <c r="B141" s="9">
        <v>4</v>
      </c>
      <c r="C141" s="9">
        <v>4</v>
      </c>
      <c r="D141" s="10"/>
      <c r="E141" s="17" t="s">
        <v>99</v>
      </c>
      <c r="F141" s="16"/>
      <c r="G141" s="16"/>
      <c r="H141" s="56" t="s">
        <v>241</v>
      </c>
      <c r="I141" s="17"/>
      <c r="J141" s="493" t="s">
        <v>222</v>
      </c>
      <c r="K141" s="255"/>
    </row>
    <row r="142" spans="1:11" ht="2.25" hidden="1" customHeight="1" thickBot="1" x14ac:dyDescent="0.35">
      <c r="A142" s="490">
        <v>3</v>
      </c>
      <c r="B142" s="490">
        <v>4</v>
      </c>
      <c r="C142" s="490">
        <v>4</v>
      </c>
      <c r="D142" s="490"/>
      <c r="E142" s="493" t="s">
        <v>100</v>
      </c>
      <c r="F142" s="19" t="s">
        <v>47</v>
      </c>
      <c r="G142" s="514" t="s">
        <v>52</v>
      </c>
      <c r="H142" s="56" t="s">
        <v>153</v>
      </c>
      <c r="I142" s="493" t="s">
        <v>101</v>
      </c>
      <c r="J142" s="494"/>
      <c r="K142" s="497"/>
    </row>
    <row r="143" spans="1:11" ht="173.25" customHeight="1" thickBot="1" x14ac:dyDescent="0.35">
      <c r="A143" s="492"/>
      <c r="B143" s="492"/>
      <c r="C143" s="492"/>
      <c r="D143" s="492"/>
      <c r="E143" s="495"/>
      <c r="F143" s="16" t="s">
        <v>18</v>
      </c>
      <c r="G143" s="516"/>
      <c r="H143" s="56" t="s">
        <v>241</v>
      </c>
      <c r="I143" s="505"/>
      <c r="J143" s="267" t="s">
        <v>375</v>
      </c>
      <c r="K143" s="513"/>
    </row>
    <row r="144" spans="1:11" ht="48" x14ac:dyDescent="0.3">
      <c r="A144" s="490">
        <v>3</v>
      </c>
      <c r="B144" s="490">
        <v>4</v>
      </c>
      <c r="C144" s="490">
        <v>4</v>
      </c>
      <c r="D144" s="490"/>
      <c r="E144" s="493" t="s">
        <v>102</v>
      </c>
      <c r="F144" s="19" t="s">
        <v>8</v>
      </c>
      <c r="G144" s="514" t="s">
        <v>52</v>
      </c>
      <c r="H144" s="56" t="s">
        <v>241</v>
      </c>
      <c r="I144" s="493" t="s">
        <v>103</v>
      </c>
      <c r="J144" s="517" t="s">
        <v>220</v>
      </c>
      <c r="K144" s="497"/>
    </row>
    <row r="145" spans="1:11" ht="36" x14ac:dyDescent="0.3">
      <c r="A145" s="491"/>
      <c r="B145" s="491"/>
      <c r="C145" s="491"/>
      <c r="D145" s="491"/>
      <c r="E145" s="494"/>
      <c r="F145" s="19" t="s">
        <v>47</v>
      </c>
      <c r="G145" s="515"/>
      <c r="H145" s="56" t="s">
        <v>241</v>
      </c>
      <c r="I145" s="494"/>
      <c r="J145" s="518"/>
      <c r="K145" s="498"/>
    </row>
    <row r="146" spans="1:11" ht="36.6" thickBot="1" x14ac:dyDescent="0.35">
      <c r="A146" s="492"/>
      <c r="B146" s="492"/>
      <c r="C146" s="492"/>
      <c r="D146" s="492"/>
      <c r="E146" s="495"/>
      <c r="F146" s="16" t="s">
        <v>18</v>
      </c>
      <c r="G146" s="516"/>
      <c r="H146" s="56" t="s">
        <v>241</v>
      </c>
      <c r="I146" s="494"/>
      <c r="J146" s="519"/>
      <c r="K146" s="499"/>
    </row>
    <row r="147" spans="1:11" ht="108.6" thickTop="1" x14ac:dyDescent="0.3">
      <c r="A147" s="490">
        <v>3</v>
      </c>
      <c r="B147" s="490">
        <v>4</v>
      </c>
      <c r="C147" s="490">
        <v>4</v>
      </c>
      <c r="D147" s="490"/>
      <c r="E147" s="493" t="s">
        <v>104</v>
      </c>
      <c r="F147" s="19" t="s">
        <v>47</v>
      </c>
      <c r="G147" s="493" t="s">
        <v>52</v>
      </c>
      <c r="H147" s="56" t="s">
        <v>241</v>
      </c>
      <c r="I147" s="496" t="s">
        <v>105</v>
      </c>
      <c r="J147" s="238" t="s">
        <v>407</v>
      </c>
      <c r="K147" s="497"/>
    </row>
    <row r="148" spans="1:11" ht="36.6" thickBot="1" x14ac:dyDescent="0.35">
      <c r="A148" s="492"/>
      <c r="B148" s="492"/>
      <c r="C148" s="492"/>
      <c r="D148" s="492"/>
      <c r="E148" s="495"/>
      <c r="F148" s="16" t="s">
        <v>18</v>
      </c>
      <c r="G148" s="495"/>
      <c r="H148" s="56" t="s">
        <v>241</v>
      </c>
      <c r="I148" s="512"/>
      <c r="J148" s="238"/>
      <c r="K148" s="499"/>
    </row>
    <row r="149" spans="1:11" ht="123" customHeight="1" thickTop="1" thickBot="1" x14ac:dyDescent="0.35">
      <c r="A149" s="22">
        <v>3</v>
      </c>
      <c r="B149" s="22">
        <v>4</v>
      </c>
      <c r="C149" s="22">
        <v>4</v>
      </c>
      <c r="D149" s="22"/>
      <c r="E149" s="21" t="s">
        <v>106</v>
      </c>
      <c r="F149" s="28" t="s">
        <v>148</v>
      </c>
      <c r="G149" s="237" t="s">
        <v>52</v>
      </c>
      <c r="H149" s="56" t="s">
        <v>241</v>
      </c>
      <c r="I149" s="266" t="s">
        <v>107</v>
      </c>
      <c r="J149" s="35" t="s">
        <v>406</v>
      </c>
      <c r="K149" s="254"/>
    </row>
    <row r="150" spans="1:11" ht="36" customHeight="1" x14ac:dyDescent="0.3">
      <c r="A150" s="490">
        <v>3</v>
      </c>
      <c r="B150" s="490">
        <v>4</v>
      </c>
      <c r="C150" s="490">
        <v>4</v>
      </c>
      <c r="D150" s="490"/>
      <c r="E150" s="493" t="s">
        <v>108</v>
      </c>
      <c r="F150" s="19"/>
      <c r="G150" s="493" t="s">
        <v>52</v>
      </c>
      <c r="H150" s="56"/>
      <c r="I150" s="493" t="s">
        <v>109</v>
      </c>
      <c r="J150" s="617" t="s">
        <v>408</v>
      </c>
      <c r="K150" s="497"/>
    </row>
    <row r="151" spans="1:11" ht="71.25" customHeight="1" x14ac:dyDescent="0.3">
      <c r="A151" s="491"/>
      <c r="B151" s="491"/>
      <c r="C151" s="491"/>
      <c r="D151" s="491"/>
      <c r="E151" s="494"/>
      <c r="F151" s="19" t="s">
        <v>47</v>
      </c>
      <c r="G151" s="494"/>
      <c r="H151" s="56" t="s">
        <v>241</v>
      </c>
      <c r="I151" s="494"/>
      <c r="J151" s="515"/>
      <c r="K151" s="498"/>
    </row>
    <row r="152" spans="1:11" ht="56.25" customHeight="1" thickBot="1" x14ac:dyDescent="0.35">
      <c r="A152" s="492"/>
      <c r="B152" s="492"/>
      <c r="C152" s="492"/>
      <c r="D152" s="492"/>
      <c r="E152" s="495"/>
      <c r="F152" s="16" t="s">
        <v>18</v>
      </c>
      <c r="G152" s="495"/>
      <c r="H152" s="56" t="s">
        <v>241</v>
      </c>
      <c r="I152" s="495"/>
      <c r="J152" s="516"/>
      <c r="K152" s="499"/>
    </row>
    <row r="153" spans="1:11" ht="36" x14ac:dyDescent="0.3">
      <c r="A153" s="490">
        <v>3</v>
      </c>
      <c r="B153" s="490">
        <v>4</v>
      </c>
      <c r="C153" s="490">
        <v>4</v>
      </c>
      <c r="D153" s="490"/>
      <c r="E153" s="493" t="s">
        <v>110</v>
      </c>
      <c r="F153" s="19" t="s">
        <v>111</v>
      </c>
      <c r="G153" s="493" t="s">
        <v>52</v>
      </c>
      <c r="H153" s="56" t="s">
        <v>241</v>
      </c>
      <c r="I153" s="493" t="s">
        <v>113</v>
      </c>
      <c r="J153" s="618" t="s">
        <v>223</v>
      </c>
      <c r="K153" s="497"/>
    </row>
    <row r="154" spans="1:11" ht="70.2" customHeight="1" thickBot="1" x14ac:dyDescent="0.35">
      <c r="A154" s="492"/>
      <c r="B154" s="492"/>
      <c r="C154" s="492"/>
      <c r="D154" s="492"/>
      <c r="E154" s="495"/>
      <c r="F154" s="16" t="s">
        <v>112</v>
      </c>
      <c r="G154" s="495"/>
      <c r="H154" s="56" t="s">
        <v>241</v>
      </c>
      <c r="I154" s="495"/>
      <c r="J154" s="619"/>
      <c r="K154" s="499"/>
    </row>
    <row r="155" spans="1:11" ht="24" x14ac:dyDescent="0.3">
      <c r="A155" s="490">
        <v>3</v>
      </c>
      <c r="B155" s="490">
        <v>4</v>
      </c>
      <c r="C155" s="490">
        <v>4</v>
      </c>
      <c r="D155" s="490"/>
      <c r="E155" s="493" t="s">
        <v>114</v>
      </c>
      <c r="F155" s="19" t="s">
        <v>115</v>
      </c>
      <c r="G155" s="493" t="s">
        <v>52</v>
      </c>
      <c r="H155" s="56" t="s">
        <v>241</v>
      </c>
      <c r="I155" s="493" t="s">
        <v>116</v>
      </c>
      <c r="J155" s="58" t="s">
        <v>225</v>
      </c>
      <c r="K155" s="497"/>
    </row>
    <row r="156" spans="1:11" ht="55.5" customHeight="1" thickBot="1" x14ac:dyDescent="0.35">
      <c r="A156" s="492"/>
      <c r="B156" s="492"/>
      <c r="C156" s="492"/>
      <c r="D156" s="492"/>
      <c r="E156" s="495"/>
      <c r="F156" s="16" t="s">
        <v>112</v>
      </c>
      <c r="G156" s="495"/>
      <c r="H156" s="56" t="s">
        <v>241</v>
      </c>
      <c r="I156" s="495"/>
      <c r="J156" s="115" t="s">
        <v>229</v>
      </c>
      <c r="K156" s="499"/>
    </row>
    <row r="157" spans="1:11" ht="48.6" thickTop="1" x14ac:dyDescent="0.3">
      <c r="A157" s="490">
        <v>3</v>
      </c>
      <c r="B157" s="490">
        <v>4</v>
      </c>
      <c r="C157" s="490">
        <v>4</v>
      </c>
      <c r="D157" s="497"/>
      <c r="E157" s="493" t="s">
        <v>117</v>
      </c>
      <c r="F157" s="19" t="s">
        <v>8</v>
      </c>
      <c r="G157" s="493" t="s">
        <v>52</v>
      </c>
      <c r="H157" s="56" t="s">
        <v>241</v>
      </c>
      <c r="I157" s="493" t="s">
        <v>118</v>
      </c>
      <c r="J157" s="603" t="s">
        <v>357</v>
      </c>
      <c r="K157" s="497"/>
    </row>
    <row r="158" spans="1:11" ht="36" x14ac:dyDescent="0.3">
      <c r="A158" s="491"/>
      <c r="B158" s="491"/>
      <c r="C158" s="491"/>
      <c r="D158" s="498"/>
      <c r="E158" s="494"/>
      <c r="F158" s="19" t="s">
        <v>47</v>
      </c>
      <c r="G158" s="494"/>
      <c r="H158" s="56" t="s">
        <v>241</v>
      </c>
      <c r="I158" s="494"/>
      <c r="J158" s="620"/>
      <c r="K158" s="498"/>
    </row>
    <row r="159" spans="1:11" ht="36.6" thickBot="1" x14ac:dyDescent="0.35">
      <c r="A159" s="492"/>
      <c r="B159" s="492"/>
      <c r="C159" s="492"/>
      <c r="D159" s="499"/>
      <c r="E159" s="495"/>
      <c r="F159" s="16" t="s">
        <v>18</v>
      </c>
      <c r="G159" s="495"/>
      <c r="I159" s="495"/>
      <c r="J159" s="621"/>
      <c r="K159" s="498"/>
    </row>
    <row r="160" spans="1:11" ht="46.2" thickBot="1" x14ac:dyDescent="0.35">
      <c r="A160" s="194">
        <v>3</v>
      </c>
      <c r="B160" s="9">
        <v>4</v>
      </c>
      <c r="C160" s="9">
        <v>4</v>
      </c>
      <c r="D160" s="195"/>
      <c r="E160" s="286" t="s">
        <v>49</v>
      </c>
      <c r="F160" s="16"/>
      <c r="G160" s="17"/>
      <c r="I160" s="17"/>
      <c r="J160" s="109"/>
      <c r="K160" s="235"/>
    </row>
    <row r="161" spans="1:11" ht="85.2" thickTop="1" thickBot="1" x14ac:dyDescent="0.35">
      <c r="A161" s="14">
        <v>3</v>
      </c>
      <c r="B161" s="9">
        <v>4</v>
      </c>
      <c r="C161" s="9">
        <v>4</v>
      </c>
      <c r="D161" s="10"/>
      <c r="E161" s="17" t="s">
        <v>119</v>
      </c>
      <c r="F161" s="16" t="s">
        <v>8</v>
      </c>
      <c r="G161" s="16"/>
      <c r="H161" s="17"/>
      <c r="I161" s="17"/>
      <c r="K161" s="36"/>
    </row>
    <row r="162" spans="1:11" ht="85.2" thickTop="1" thickBot="1" x14ac:dyDescent="0.35">
      <c r="A162" s="14">
        <v>3</v>
      </c>
      <c r="B162" s="9">
        <v>4</v>
      </c>
      <c r="C162" s="9">
        <v>4</v>
      </c>
      <c r="D162" s="9"/>
      <c r="E162" s="17" t="s">
        <v>120</v>
      </c>
      <c r="F162" s="16" t="s">
        <v>8</v>
      </c>
      <c r="G162" s="16" t="s">
        <v>44</v>
      </c>
      <c r="H162" s="17" t="s">
        <v>236</v>
      </c>
      <c r="I162" s="24" t="s">
        <v>121</v>
      </c>
      <c r="J162" s="38" t="s">
        <v>166</v>
      </c>
      <c r="K162" s="29"/>
    </row>
    <row r="163" spans="1:11" ht="85.2" thickTop="1" thickBot="1" x14ac:dyDescent="0.35">
      <c r="A163" s="14" t="s">
        <v>5</v>
      </c>
      <c r="B163" s="9">
        <v>4</v>
      </c>
      <c r="C163" s="9">
        <v>4</v>
      </c>
      <c r="D163" s="9"/>
      <c r="E163" s="17" t="s">
        <v>122</v>
      </c>
      <c r="F163" s="16" t="s">
        <v>8</v>
      </c>
      <c r="G163" s="16" t="s">
        <v>72</v>
      </c>
      <c r="H163" s="56" t="s">
        <v>241</v>
      </c>
      <c r="I163" s="17" t="s">
        <v>121</v>
      </c>
      <c r="J163" s="39" t="s">
        <v>150</v>
      </c>
      <c r="K163" s="36"/>
    </row>
    <row r="164" spans="1:11" ht="109.2" thickTop="1" thickBot="1" x14ac:dyDescent="0.35">
      <c r="A164" s="14">
        <v>3</v>
      </c>
      <c r="B164" s="9">
        <v>4</v>
      </c>
      <c r="C164" s="9">
        <v>4</v>
      </c>
      <c r="D164" s="10"/>
      <c r="E164" s="17" t="s">
        <v>123</v>
      </c>
      <c r="F164" s="16"/>
      <c r="G164" s="16"/>
      <c r="H164" s="20"/>
      <c r="I164" s="24"/>
      <c r="J164" s="37"/>
      <c r="K164" s="255"/>
    </row>
    <row r="165" spans="1:11" ht="133.19999999999999" thickTop="1" thickBot="1" x14ac:dyDescent="0.35">
      <c r="A165" s="14">
        <v>3</v>
      </c>
      <c r="B165" s="9">
        <v>4</v>
      </c>
      <c r="C165" s="9">
        <v>4</v>
      </c>
      <c r="D165" s="9"/>
      <c r="E165" s="17" t="s">
        <v>124</v>
      </c>
      <c r="F165" s="16" t="s">
        <v>8</v>
      </c>
      <c r="G165" s="17" t="s">
        <v>52</v>
      </c>
      <c r="H165" s="56" t="s">
        <v>241</v>
      </c>
      <c r="I165" s="24" t="s">
        <v>125</v>
      </c>
      <c r="J165" s="116" t="s">
        <v>224</v>
      </c>
      <c r="K165" s="255"/>
    </row>
    <row r="166" spans="1:11" ht="85.2" thickTop="1" thickBot="1" x14ac:dyDescent="0.35">
      <c r="A166" s="14">
        <v>3</v>
      </c>
      <c r="B166" s="9">
        <v>4</v>
      </c>
      <c r="C166" s="9">
        <v>4</v>
      </c>
      <c r="D166" s="9"/>
      <c r="E166" s="17" t="s">
        <v>126</v>
      </c>
      <c r="F166" s="16" t="s">
        <v>8</v>
      </c>
      <c r="G166" s="17" t="s">
        <v>52</v>
      </c>
      <c r="H166" s="56" t="s">
        <v>241</v>
      </c>
      <c r="I166" s="18" t="s">
        <v>127</v>
      </c>
      <c r="J166" s="116" t="s">
        <v>224</v>
      </c>
      <c r="K166" s="255"/>
    </row>
    <row r="167" spans="1:11" ht="133.19999999999999" thickTop="1" thickBot="1" x14ac:dyDescent="0.35">
      <c r="A167" s="14">
        <v>3</v>
      </c>
      <c r="B167" s="9">
        <v>4</v>
      </c>
      <c r="C167" s="9">
        <v>4</v>
      </c>
      <c r="D167" s="9"/>
      <c r="E167" s="17" t="s">
        <v>128</v>
      </c>
      <c r="F167" s="16" t="s">
        <v>8</v>
      </c>
      <c r="G167" s="17" t="s">
        <v>52</v>
      </c>
      <c r="H167" s="24" t="s">
        <v>237</v>
      </c>
      <c r="I167" s="287" t="s">
        <v>128</v>
      </c>
      <c r="J167" s="288" t="s">
        <v>238</v>
      </c>
      <c r="K167" s="255"/>
    </row>
    <row r="168" spans="1:11" ht="120.6" thickBot="1" x14ac:dyDescent="0.35">
      <c r="A168" s="14">
        <v>3</v>
      </c>
      <c r="B168" s="9">
        <v>4</v>
      </c>
      <c r="C168" s="9">
        <v>4</v>
      </c>
      <c r="D168" s="9"/>
      <c r="E168" s="17" t="s">
        <v>129</v>
      </c>
      <c r="F168" s="16" t="s">
        <v>8</v>
      </c>
      <c r="G168" s="17" t="s">
        <v>52</v>
      </c>
      <c r="H168" s="56" t="s">
        <v>231</v>
      </c>
      <c r="I168" s="288" t="s">
        <v>130</v>
      </c>
      <c r="J168" s="288" t="s">
        <v>131</v>
      </c>
      <c r="K168" s="255"/>
    </row>
    <row r="169" spans="1:11" ht="73.2" thickTop="1" thickBot="1" x14ac:dyDescent="0.35">
      <c r="A169" s="14">
        <v>3</v>
      </c>
      <c r="B169" s="9">
        <v>4</v>
      </c>
      <c r="C169" s="9">
        <v>4</v>
      </c>
      <c r="D169" s="10"/>
      <c r="E169" s="17" t="s">
        <v>132</v>
      </c>
      <c r="F169" s="16"/>
      <c r="G169" s="16"/>
      <c r="H169" s="20"/>
      <c r="I169" s="25"/>
      <c r="J169" s="38" t="s">
        <v>151</v>
      </c>
      <c r="K169" s="255"/>
    </row>
    <row r="170" spans="1:11" ht="48.6" thickTop="1" x14ac:dyDescent="0.3">
      <c r="A170" s="490">
        <v>3</v>
      </c>
      <c r="B170" s="490">
        <v>4</v>
      </c>
      <c r="C170" s="490">
        <v>4</v>
      </c>
      <c r="D170" s="490"/>
      <c r="E170" s="500" t="s">
        <v>133</v>
      </c>
      <c r="F170" s="19" t="s">
        <v>8</v>
      </c>
      <c r="G170" s="493" t="s">
        <v>52</v>
      </c>
      <c r="H170" s="503" t="s">
        <v>241</v>
      </c>
      <c r="I170" s="506" t="s">
        <v>134</v>
      </c>
      <c r="J170" s="622" t="s">
        <v>376</v>
      </c>
      <c r="K170" s="497"/>
    </row>
    <row r="171" spans="1:11" ht="36" x14ac:dyDescent="0.3">
      <c r="A171" s="491"/>
      <c r="B171" s="491"/>
      <c r="C171" s="491"/>
      <c r="D171" s="491"/>
      <c r="E171" s="501"/>
      <c r="F171" s="19" t="s">
        <v>47</v>
      </c>
      <c r="G171" s="494"/>
      <c r="H171" s="504"/>
      <c r="I171" s="507"/>
      <c r="J171" s="623"/>
      <c r="K171" s="498"/>
    </row>
    <row r="172" spans="1:11" ht="70.2" customHeight="1" thickBot="1" x14ac:dyDescent="0.35">
      <c r="A172" s="492"/>
      <c r="B172" s="492"/>
      <c r="C172" s="492"/>
      <c r="D172" s="492"/>
      <c r="E172" s="502"/>
      <c r="F172" s="110" t="s">
        <v>18</v>
      </c>
      <c r="G172" s="495"/>
      <c r="H172" s="505"/>
      <c r="I172" s="508"/>
      <c r="J172" s="624"/>
      <c r="K172" s="499"/>
    </row>
    <row r="173" spans="1:11" ht="48.6" thickTop="1" x14ac:dyDescent="0.3">
      <c r="A173" s="490">
        <v>3</v>
      </c>
      <c r="B173" s="490">
        <v>4</v>
      </c>
      <c r="C173" s="490">
        <v>4</v>
      </c>
      <c r="D173" s="490"/>
      <c r="E173" s="493" t="s">
        <v>135</v>
      </c>
      <c r="F173" s="19" t="s">
        <v>8</v>
      </c>
      <c r="G173" s="493" t="s">
        <v>52</v>
      </c>
      <c r="H173" s="493" t="s">
        <v>293</v>
      </c>
      <c r="I173" s="494" t="s">
        <v>136</v>
      </c>
      <c r="J173" s="607" t="s">
        <v>221</v>
      </c>
      <c r="K173" s="497"/>
    </row>
    <row r="174" spans="1:11" ht="36" x14ac:dyDescent="0.3">
      <c r="A174" s="491"/>
      <c r="B174" s="491"/>
      <c r="C174" s="491"/>
      <c r="D174" s="491"/>
      <c r="E174" s="494"/>
      <c r="F174" s="19" t="s">
        <v>47</v>
      </c>
      <c r="G174" s="494"/>
      <c r="H174" s="494"/>
      <c r="I174" s="494"/>
      <c r="J174" s="518"/>
      <c r="K174" s="498"/>
    </row>
    <row r="175" spans="1:11" ht="36.6" thickBot="1" x14ac:dyDescent="0.35">
      <c r="A175" s="492"/>
      <c r="B175" s="492"/>
      <c r="C175" s="492"/>
      <c r="D175" s="492"/>
      <c r="E175" s="495"/>
      <c r="F175" s="16" t="s">
        <v>18</v>
      </c>
      <c r="G175" s="495"/>
      <c r="H175" s="495"/>
      <c r="I175" s="494"/>
      <c r="J175" s="625"/>
      <c r="K175" s="499"/>
    </row>
    <row r="176" spans="1:11" ht="48.6" thickTop="1" x14ac:dyDescent="0.3">
      <c r="A176" s="490">
        <v>3</v>
      </c>
      <c r="B176" s="490">
        <v>4</v>
      </c>
      <c r="C176" s="490">
        <v>4</v>
      </c>
      <c r="D176" s="490"/>
      <c r="E176" s="493" t="s">
        <v>137</v>
      </c>
      <c r="F176" s="19" t="s">
        <v>8</v>
      </c>
      <c r="G176" s="493" t="s">
        <v>52</v>
      </c>
      <c r="H176" s="503" t="s">
        <v>241</v>
      </c>
      <c r="I176" s="509" t="s">
        <v>138</v>
      </c>
      <c r="J176" s="597" t="s">
        <v>221</v>
      </c>
      <c r="K176" s="497"/>
    </row>
    <row r="177" spans="1:16" ht="60" customHeight="1" thickBot="1" x14ac:dyDescent="0.35">
      <c r="A177" s="491"/>
      <c r="B177" s="491"/>
      <c r="C177" s="491"/>
      <c r="D177" s="491"/>
      <c r="E177" s="494"/>
      <c r="F177" s="19" t="s">
        <v>47</v>
      </c>
      <c r="G177" s="494"/>
      <c r="H177" s="504"/>
      <c r="I177" s="510"/>
      <c r="J177" s="598"/>
      <c r="K177" s="498"/>
    </row>
    <row r="178" spans="1:16" ht="36.75" hidden="1" customHeight="1" thickBot="1" x14ac:dyDescent="0.35">
      <c r="A178" s="492"/>
      <c r="B178" s="492"/>
      <c r="C178" s="492"/>
      <c r="D178" s="492"/>
      <c r="E178" s="495"/>
      <c r="F178" s="19" t="s">
        <v>18</v>
      </c>
      <c r="G178" s="495"/>
      <c r="H178" s="505"/>
      <c r="I178" s="511"/>
      <c r="J178" s="25"/>
      <c r="K178" s="499"/>
    </row>
    <row r="179" spans="1:16" ht="48.6" thickTop="1" x14ac:dyDescent="0.3">
      <c r="A179" s="490">
        <v>3</v>
      </c>
      <c r="B179" s="490">
        <v>4</v>
      </c>
      <c r="C179" s="490">
        <v>4</v>
      </c>
      <c r="D179" s="490"/>
      <c r="E179" s="493" t="s">
        <v>139</v>
      </c>
      <c r="F179" s="27" t="s">
        <v>8</v>
      </c>
      <c r="G179" s="493" t="s">
        <v>52</v>
      </c>
      <c r="H179" s="493" t="s">
        <v>241</v>
      </c>
      <c r="I179" s="496" t="s">
        <v>139</v>
      </c>
      <c r="J179" s="493" t="s">
        <v>377</v>
      </c>
      <c r="K179" s="497"/>
    </row>
    <row r="180" spans="1:16" ht="36" x14ac:dyDescent="0.3">
      <c r="A180" s="491"/>
      <c r="B180" s="491"/>
      <c r="C180" s="491"/>
      <c r="D180" s="491"/>
      <c r="E180" s="494"/>
      <c r="F180" s="19" t="s">
        <v>47</v>
      </c>
      <c r="G180" s="494"/>
      <c r="H180" s="494"/>
      <c r="I180" s="494"/>
      <c r="J180" s="494"/>
      <c r="K180" s="498"/>
    </row>
    <row r="181" spans="1:16" ht="36.6" thickBot="1" x14ac:dyDescent="0.35">
      <c r="A181" s="492"/>
      <c r="B181" s="492"/>
      <c r="C181" s="492"/>
      <c r="D181" s="492"/>
      <c r="E181" s="495"/>
      <c r="F181" s="16" t="s">
        <v>18</v>
      </c>
      <c r="G181" s="495"/>
      <c r="H181" s="495"/>
      <c r="I181" s="495"/>
      <c r="J181" s="495"/>
      <c r="K181" s="499"/>
    </row>
    <row r="182" spans="1:16" ht="48.75" customHeight="1" thickTop="1" x14ac:dyDescent="0.3">
      <c r="A182" s="490">
        <v>3</v>
      </c>
      <c r="B182" s="490">
        <v>4</v>
      </c>
      <c r="C182" s="490">
        <v>4</v>
      </c>
      <c r="D182" s="490"/>
      <c r="E182" s="493" t="s">
        <v>140</v>
      </c>
      <c r="F182" s="19" t="s">
        <v>8</v>
      </c>
      <c r="G182" s="493" t="s">
        <v>52</v>
      </c>
      <c r="H182" s="493" t="s">
        <v>241</v>
      </c>
      <c r="I182" s="493" t="s">
        <v>141</v>
      </c>
      <c r="J182" s="607" t="s">
        <v>149</v>
      </c>
      <c r="K182" s="497"/>
    </row>
    <row r="183" spans="1:16" ht="36" x14ac:dyDescent="0.3">
      <c r="A183" s="491"/>
      <c r="B183" s="491"/>
      <c r="C183" s="491"/>
      <c r="D183" s="491"/>
      <c r="E183" s="494"/>
      <c r="F183" s="19" t="s">
        <v>47</v>
      </c>
      <c r="G183" s="494"/>
      <c r="H183" s="494"/>
      <c r="I183" s="494"/>
      <c r="J183" s="518"/>
      <c r="K183" s="498"/>
    </row>
    <row r="184" spans="1:16" ht="36.75" customHeight="1" thickBot="1" x14ac:dyDescent="0.35">
      <c r="A184" s="492"/>
      <c r="B184" s="492"/>
      <c r="C184" s="492"/>
      <c r="D184" s="491"/>
      <c r="E184" s="494"/>
      <c r="F184" s="19" t="s">
        <v>18</v>
      </c>
      <c r="G184" s="494"/>
      <c r="H184" s="495"/>
      <c r="I184" s="494"/>
      <c r="J184" s="518"/>
      <c r="K184" s="498"/>
    </row>
    <row r="185" spans="1:16" ht="58.95" customHeight="1" thickBot="1" x14ac:dyDescent="0.35">
      <c r="A185" s="14">
        <v>3</v>
      </c>
      <c r="B185" s="9">
        <v>4</v>
      </c>
      <c r="C185" s="106">
        <v>4</v>
      </c>
      <c r="D185" s="117"/>
      <c r="E185" s="26" t="s">
        <v>142</v>
      </c>
      <c r="F185" s="118" t="s">
        <v>8</v>
      </c>
      <c r="G185" s="236" t="s">
        <v>52</v>
      </c>
      <c r="H185" s="606" t="s">
        <v>241</v>
      </c>
      <c r="I185" s="236" t="s">
        <v>143</v>
      </c>
      <c r="J185" s="267" t="s">
        <v>514</v>
      </c>
      <c r="K185" s="34"/>
    </row>
    <row r="186" spans="1:16" ht="15" hidden="1" customHeight="1" x14ac:dyDescent="0.3">
      <c r="D186" s="111"/>
      <c r="E186" s="111"/>
      <c r="F186" s="111"/>
      <c r="G186" s="111"/>
      <c r="H186" s="606"/>
      <c r="I186" s="111"/>
      <c r="J186" s="236"/>
      <c r="K186" s="111"/>
    </row>
    <row r="188" spans="1:16" ht="39.6" customHeight="1" x14ac:dyDescent="0.35">
      <c r="A188" s="53" t="s">
        <v>501</v>
      </c>
      <c r="B188" s="52"/>
      <c r="C188" s="51"/>
      <c r="D188" s="50"/>
      <c r="E188" s="49"/>
      <c r="F188" s="48"/>
      <c r="G188" s="48"/>
      <c r="H188" s="47"/>
      <c r="I188" s="46"/>
      <c r="J188" s="46"/>
      <c r="K188" s="46"/>
      <c r="L188" s="45"/>
      <c r="M188" s="44"/>
      <c r="N188" s="44"/>
      <c r="O188" s="43"/>
      <c r="P188" s="43"/>
    </row>
  </sheetData>
  <mergeCells count="341">
    <mergeCell ref="H185:H186"/>
    <mergeCell ref="I150:I152"/>
    <mergeCell ref="A10:A11"/>
    <mergeCell ref="B10:B11"/>
    <mergeCell ref="C10:C11"/>
    <mergeCell ref="D10:D11"/>
    <mergeCell ref="J107:J111"/>
    <mergeCell ref="J182:J184"/>
    <mergeCell ref="I61:I62"/>
    <mergeCell ref="J74:J76"/>
    <mergeCell ref="I118:I131"/>
    <mergeCell ref="H118:H131"/>
    <mergeCell ref="I72:I73"/>
    <mergeCell ref="H76:H77"/>
    <mergeCell ref="I76:I77"/>
    <mergeCell ref="J80:J81"/>
    <mergeCell ref="I94:I100"/>
    <mergeCell ref="H94:H99"/>
    <mergeCell ref="H72:H73"/>
    <mergeCell ref="J150:J152"/>
    <mergeCell ref="J153:J154"/>
    <mergeCell ref="J157:J159"/>
    <mergeCell ref="J170:J172"/>
    <mergeCell ref="J173:J175"/>
    <mergeCell ref="J176:J177"/>
    <mergeCell ref="J179:J181"/>
    <mergeCell ref="A20:A21"/>
    <mergeCell ref="J60:J63"/>
    <mergeCell ref="F69:F71"/>
    <mergeCell ref="C101:C102"/>
    <mergeCell ref="B101:B102"/>
    <mergeCell ref="J22:J23"/>
    <mergeCell ref="A101:A102"/>
    <mergeCell ref="J101:J102"/>
    <mergeCell ref="J91:J100"/>
    <mergeCell ref="B20:B21"/>
    <mergeCell ref="C20:C21"/>
    <mergeCell ref="D20:D21"/>
    <mergeCell ref="E20:E21"/>
    <mergeCell ref="F20:F21"/>
    <mergeCell ref="G20:G21"/>
    <mergeCell ref="H20:H21"/>
    <mergeCell ref="I20:I21"/>
    <mergeCell ref="E55:E57"/>
    <mergeCell ref="F56:F57"/>
    <mergeCell ref="I22:I23"/>
    <mergeCell ref="H45:H46"/>
    <mergeCell ref="G55:G57"/>
    <mergeCell ref="A7:A8"/>
    <mergeCell ref="B7:B8"/>
    <mergeCell ref="C7:C8"/>
    <mergeCell ref="D7:D8"/>
    <mergeCell ref="E7:E8"/>
    <mergeCell ref="F7:F8"/>
    <mergeCell ref="G7:G8"/>
    <mergeCell ref="H7:H8"/>
    <mergeCell ref="A3:D3"/>
    <mergeCell ref="E3:E4"/>
    <mergeCell ref="F3:F4"/>
    <mergeCell ref="G3:G4"/>
    <mergeCell ref="H3:H4"/>
    <mergeCell ref="I34:I37"/>
    <mergeCell ref="I55:I57"/>
    <mergeCell ref="E10:E11"/>
    <mergeCell ref="J3:J4"/>
    <mergeCell ref="K3:K4"/>
    <mergeCell ref="I3:I4"/>
    <mergeCell ref="I7:I8"/>
    <mergeCell ref="K7:K8"/>
    <mergeCell ref="J7:J8"/>
    <mergeCell ref="F10:F11"/>
    <mergeCell ref="G10:G11"/>
    <mergeCell ref="H10:H11"/>
    <mergeCell ref="I10:I11"/>
    <mergeCell ref="H55:H57"/>
    <mergeCell ref="K10:K11"/>
    <mergeCell ref="K20:K21"/>
    <mergeCell ref="K22:K23"/>
    <mergeCell ref="K34:K37"/>
    <mergeCell ref="J45:J53"/>
    <mergeCell ref="A22:A23"/>
    <mergeCell ref="B22:B23"/>
    <mergeCell ref="C22:C23"/>
    <mergeCell ref="D22:D23"/>
    <mergeCell ref="E22:E23"/>
    <mergeCell ref="F22:F23"/>
    <mergeCell ref="G22:G23"/>
    <mergeCell ref="H22:H23"/>
    <mergeCell ref="K55:K57"/>
    <mergeCell ref="K38:K44"/>
    <mergeCell ref="A45:A54"/>
    <mergeCell ref="B45:B54"/>
    <mergeCell ref="C45:C54"/>
    <mergeCell ref="D45:D54"/>
    <mergeCell ref="E45:E54"/>
    <mergeCell ref="K45:K54"/>
    <mergeCell ref="A34:A37"/>
    <mergeCell ref="B34:B37"/>
    <mergeCell ref="C34:C37"/>
    <mergeCell ref="D34:D37"/>
    <mergeCell ref="E34:E37"/>
    <mergeCell ref="F34:F37"/>
    <mergeCell ref="G34:G37"/>
    <mergeCell ref="H34:H37"/>
    <mergeCell ref="I58:I59"/>
    <mergeCell ref="K58:K59"/>
    <mergeCell ref="A38:A44"/>
    <mergeCell ref="B38:B44"/>
    <mergeCell ref="C38:C44"/>
    <mergeCell ref="D38:D44"/>
    <mergeCell ref="E38:E44"/>
    <mergeCell ref="G38:G44"/>
    <mergeCell ref="H38:H44"/>
    <mergeCell ref="F38:F44"/>
    <mergeCell ref="I38:I44"/>
    <mergeCell ref="A55:A57"/>
    <mergeCell ref="B55:B57"/>
    <mergeCell ref="C55:C57"/>
    <mergeCell ref="D55:D57"/>
    <mergeCell ref="G60:G63"/>
    <mergeCell ref="H60:H63"/>
    <mergeCell ref="E60:E63"/>
    <mergeCell ref="F60:F63"/>
    <mergeCell ref="A58:A59"/>
    <mergeCell ref="B58:B59"/>
    <mergeCell ref="C58:C59"/>
    <mergeCell ref="D58:D59"/>
    <mergeCell ref="E58:E59"/>
    <mergeCell ref="G58:G59"/>
    <mergeCell ref="A60:A63"/>
    <mergeCell ref="B60:B63"/>
    <mergeCell ref="C60:C63"/>
    <mergeCell ref="D60:D63"/>
    <mergeCell ref="H58:H59"/>
    <mergeCell ref="K64:K68"/>
    <mergeCell ref="A69:A71"/>
    <mergeCell ref="B69:B71"/>
    <mergeCell ref="C69:C71"/>
    <mergeCell ref="D69:D71"/>
    <mergeCell ref="E69:E71"/>
    <mergeCell ref="G69:G71"/>
    <mergeCell ref="H69:H71"/>
    <mergeCell ref="I69:I71"/>
    <mergeCell ref="K69:K71"/>
    <mergeCell ref="A64:A68"/>
    <mergeCell ref="B64:B68"/>
    <mergeCell ref="C64:C68"/>
    <mergeCell ref="D64:D68"/>
    <mergeCell ref="E64:E68"/>
    <mergeCell ref="F64:F68"/>
    <mergeCell ref="G64:G68"/>
    <mergeCell ref="H64:H68"/>
    <mergeCell ref="J69:J71"/>
    <mergeCell ref="K80:K81"/>
    <mergeCell ref="G74:G75"/>
    <mergeCell ref="A72:A73"/>
    <mergeCell ref="B72:B73"/>
    <mergeCell ref="C72:C73"/>
    <mergeCell ref="D72:D73"/>
    <mergeCell ref="E72:E73"/>
    <mergeCell ref="G72:G73"/>
    <mergeCell ref="F72:F73"/>
    <mergeCell ref="A76:A77"/>
    <mergeCell ref="B76:B77"/>
    <mergeCell ref="C76:C77"/>
    <mergeCell ref="D76:D77"/>
    <mergeCell ref="E76:E77"/>
    <mergeCell ref="G76:G77"/>
    <mergeCell ref="F74:F75"/>
    <mergeCell ref="A74:A75"/>
    <mergeCell ref="B74:B75"/>
    <mergeCell ref="C74:C75"/>
    <mergeCell ref="D74:D75"/>
    <mergeCell ref="E74:E75"/>
    <mergeCell ref="G94:G98"/>
    <mergeCell ref="A80:A81"/>
    <mergeCell ref="B80:B81"/>
    <mergeCell ref="C80:C81"/>
    <mergeCell ref="D80:D81"/>
    <mergeCell ref="E80:E81"/>
    <mergeCell ref="F80:F81"/>
    <mergeCell ref="G80:G81"/>
    <mergeCell ref="I80:I81"/>
    <mergeCell ref="F107:F111"/>
    <mergeCell ref="G107:G111"/>
    <mergeCell ref="H107:H111"/>
    <mergeCell ref="I107:I111"/>
    <mergeCell ref="K107:K111"/>
    <mergeCell ref="K101:K102"/>
    <mergeCell ref="I101:I102"/>
    <mergeCell ref="H101:H102"/>
    <mergeCell ref="G101:G102"/>
    <mergeCell ref="F101:F102"/>
    <mergeCell ref="C113:C117"/>
    <mergeCell ref="D113:D117"/>
    <mergeCell ref="E113:E117"/>
    <mergeCell ref="E118:E131"/>
    <mergeCell ref="A91:A100"/>
    <mergeCell ref="B91:B100"/>
    <mergeCell ref="C91:C100"/>
    <mergeCell ref="D91:D100"/>
    <mergeCell ref="E91:E100"/>
    <mergeCell ref="A118:A130"/>
    <mergeCell ref="B118:B130"/>
    <mergeCell ref="C118:C130"/>
    <mergeCell ref="D118:D130"/>
    <mergeCell ref="A113:A117"/>
    <mergeCell ref="B113:B117"/>
    <mergeCell ref="A107:A111"/>
    <mergeCell ref="B107:B111"/>
    <mergeCell ref="C107:C111"/>
    <mergeCell ref="D107:D111"/>
    <mergeCell ref="E107:E111"/>
    <mergeCell ref="E101:E102"/>
    <mergeCell ref="D101:D102"/>
    <mergeCell ref="K142:K143"/>
    <mergeCell ref="A144:A146"/>
    <mergeCell ref="B144:B146"/>
    <mergeCell ref="C144:C146"/>
    <mergeCell ref="D144:D146"/>
    <mergeCell ref="E144:E146"/>
    <mergeCell ref="G144:G146"/>
    <mergeCell ref="I144:I146"/>
    <mergeCell ref="K144:K146"/>
    <mergeCell ref="A142:A143"/>
    <mergeCell ref="B142:B143"/>
    <mergeCell ref="C142:C143"/>
    <mergeCell ref="D142:D143"/>
    <mergeCell ref="E142:E143"/>
    <mergeCell ref="G142:G143"/>
    <mergeCell ref="I142:I143"/>
    <mergeCell ref="J141:J142"/>
    <mergeCell ref="J144:J146"/>
    <mergeCell ref="K147:K148"/>
    <mergeCell ref="A147:A148"/>
    <mergeCell ref="B147:B148"/>
    <mergeCell ref="C147:C148"/>
    <mergeCell ref="D147:D148"/>
    <mergeCell ref="E147:E148"/>
    <mergeCell ref="G147:G148"/>
    <mergeCell ref="I147:I148"/>
    <mergeCell ref="K170:K172"/>
    <mergeCell ref="K150:K152"/>
    <mergeCell ref="A153:A154"/>
    <mergeCell ref="B153:B154"/>
    <mergeCell ref="C153:C154"/>
    <mergeCell ref="D153:D154"/>
    <mergeCell ref="E153:E154"/>
    <mergeCell ref="G153:G154"/>
    <mergeCell ref="I153:I154"/>
    <mergeCell ref="K153:K154"/>
    <mergeCell ref="A150:A152"/>
    <mergeCell ref="B150:B152"/>
    <mergeCell ref="C150:C152"/>
    <mergeCell ref="D150:D152"/>
    <mergeCell ref="E150:E152"/>
    <mergeCell ref="G150:G152"/>
    <mergeCell ref="K176:K178"/>
    <mergeCell ref="A179:A181"/>
    <mergeCell ref="B179:B181"/>
    <mergeCell ref="C179:C181"/>
    <mergeCell ref="D179:D181"/>
    <mergeCell ref="G170:G172"/>
    <mergeCell ref="H170:H172"/>
    <mergeCell ref="I170:I172"/>
    <mergeCell ref="A176:A178"/>
    <mergeCell ref="B176:B178"/>
    <mergeCell ref="C176:C178"/>
    <mergeCell ref="D176:D178"/>
    <mergeCell ref="E176:E178"/>
    <mergeCell ref="G176:G178"/>
    <mergeCell ref="H176:H178"/>
    <mergeCell ref="I176:I178"/>
    <mergeCell ref="A173:A175"/>
    <mergeCell ref="B173:B175"/>
    <mergeCell ref="I173:I175"/>
    <mergeCell ref="C173:C175"/>
    <mergeCell ref="D173:D175"/>
    <mergeCell ref="E173:E175"/>
    <mergeCell ref="G173:G175"/>
    <mergeCell ref="H173:H175"/>
    <mergeCell ref="K182:K184"/>
    <mergeCell ref="K179:K181"/>
    <mergeCell ref="K155:K156"/>
    <mergeCell ref="A157:A159"/>
    <mergeCell ref="B157:B159"/>
    <mergeCell ref="C157:C159"/>
    <mergeCell ref="D157:D159"/>
    <mergeCell ref="E157:E159"/>
    <mergeCell ref="G157:G159"/>
    <mergeCell ref="I157:I159"/>
    <mergeCell ref="K157:K159"/>
    <mergeCell ref="A155:A156"/>
    <mergeCell ref="B155:B156"/>
    <mergeCell ref="C155:C156"/>
    <mergeCell ref="D155:D156"/>
    <mergeCell ref="E155:E156"/>
    <mergeCell ref="G155:G156"/>
    <mergeCell ref="I155:I156"/>
    <mergeCell ref="A170:A172"/>
    <mergeCell ref="B170:B172"/>
    <mergeCell ref="C170:C172"/>
    <mergeCell ref="D170:D172"/>
    <mergeCell ref="E170:E172"/>
    <mergeCell ref="K173:K175"/>
    <mergeCell ref="A182:A184"/>
    <mergeCell ref="B182:B184"/>
    <mergeCell ref="C182:C184"/>
    <mergeCell ref="D182:D184"/>
    <mergeCell ref="E182:E184"/>
    <mergeCell ref="G182:G184"/>
    <mergeCell ref="H182:H184"/>
    <mergeCell ref="I182:I184"/>
    <mergeCell ref="E179:E181"/>
    <mergeCell ref="G179:G181"/>
    <mergeCell ref="H179:H181"/>
    <mergeCell ref="I179:I181"/>
    <mergeCell ref="G118:G131"/>
    <mergeCell ref="F118:F131"/>
    <mergeCell ref="K118:K131"/>
    <mergeCell ref="J10:J11"/>
    <mergeCell ref="J20:J21"/>
    <mergeCell ref="J34:J37"/>
    <mergeCell ref="J38:J44"/>
    <mergeCell ref="J55:J57"/>
    <mergeCell ref="J58:J59"/>
    <mergeCell ref="K113:K117"/>
    <mergeCell ref="F113:F117"/>
    <mergeCell ref="G113:G117"/>
    <mergeCell ref="H113:H117"/>
    <mergeCell ref="I113:I117"/>
    <mergeCell ref="J113:J117"/>
    <mergeCell ref="J118:J131"/>
    <mergeCell ref="K76:K77"/>
    <mergeCell ref="K72:K73"/>
    <mergeCell ref="H74:H75"/>
    <mergeCell ref="I74:I75"/>
    <mergeCell ref="K74:K75"/>
    <mergeCell ref="J72:J73"/>
    <mergeCell ref="F91:F100"/>
    <mergeCell ref="K91:K100"/>
  </mergeCells>
  <hyperlinks>
    <hyperlink ref="A1" r:id="rId1" display="consultantplus://offline/ref=81C534AC1618B38338B7138DDEB14344F59B417381706259B468524054C32ECBB30FCA5546109B5D4A4FB16DK7O" xr:uid="{00000000-0004-0000-0200-000000000000}"/>
    <hyperlink ref="E27" r:id="rId2" display="http://sarapulrayon.udmurt.ru/" xr:uid="{00000000-0004-0000-0200-000001000000}"/>
  </hyperlinks>
  <pageMargins left="0.7" right="0.7" top="0.75" bottom="0.75" header="0.3" footer="0.3"/>
  <pageSetup paperSize="9" orientation="landscape" r:id="rId3"/>
  <rowBreaks count="2" manualBreakCount="2">
    <brk id="99" max="28" man="1"/>
    <brk id="1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zoomScale="89" zoomScaleNormal="89" workbookViewId="0">
      <selection activeCell="E3" sqref="E3:E4"/>
    </sheetView>
  </sheetViews>
  <sheetFormatPr defaultRowHeight="14.4" x14ac:dyDescent="0.3"/>
  <cols>
    <col min="1" max="1" width="7.88671875" customWidth="1"/>
    <col min="2" max="2" width="7.5546875" customWidth="1"/>
    <col min="4" max="4" width="21.33203125" customWidth="1"/>
    <col min="5" max="5" width="28.44140625" customWidth="1"/>
    <col min="7" max="7" width="11.109375" customWidth="1"/>
    <col min="8" max="9" width="11.5546875" customWidth="1"/>
    <col min="10" max="10" width="10.88671875" customWidth="1"/>
    <col min="11" max="11" width="11.33203125" customWidth="1"/>
  </cols>
  <sheetData>
    <row r="1" spans="1:11" s="23" customFormat="1" ht="16.8" x14ac:dyDescent="0.3">
      <c r="A1" s="626" t="s">
        <v>206</v>
      </c>
      <c r="B1" s="626"/>
      <c r="C1" s="626"/>
      <c r="D1" s="626"/>
      <c r="E1" s="626"/>
      <c r="F1" s="626"/>
      <c r="G1" s="626"/>
      <c r="H1" s="626"/>
      <c r="I1" s="626"/>
      <c r="J1" s="359"/>
      <c r="K1" s="359"/>
    </row>
    <row r="2" spans="1:11" s="23" customFormat="1" ht="17.399999999999999" thickBot="1" x14ac:dyDescent="0.35">
      <c r="A2" s="627" t="s">
        <v>504</v>
      </c>
      <c r="B2" s="627"/>
      <c r="C2" s="359"/>
      <c r="D2" s="359"/>
      <c r="E2" s="359"/>
      <c r="F2" s="359"/>
      <c r="G2" s="359"/>
      <c r="H2" s="359"/>
      <c r="I2" s="359"/>
      <c r="J2" s="359"/>
      <c r="K2" s="359"/>
    </row>
    <row r="3" spans="1:11" s="23" customFormat="1" ht="49.5" customHeight="1" thickBot="1" x14ac:dyDescent="0.3">
      <c r="A3" s="632" t="s">
        <v>4</v>
      </c>
      <c r="B3" s="633"/>
      <c r="C3" s="634" t="s">
        <v>171</v>
      </c>
      <c r="D3" s="636" t="s">
        <v>207</v>
      </c>
      <c r="E3" s="636" t="s">
        <v>208</v>
      </c>
      <c r="F3" s="636" t="s">
        <v>209</v>
      </c>
      <c r="G3" s="636" t="s">
        <v>176</v>
      </c>
      <c r="H3" s="636" t="s">
        <v>177</v>
      </c>
      <c r="I3" s="636" t="s">
        <v>210</v>
      </c>
      <c r="J3" s="636" t="s">
        <v>211</v>
      </c>
      <c r="K3" s="636" t="s">
        <v>212</v>
      </c>
    </row>
    <row r="4" spans="1:11" s="23" customFormat="1" thickBot="1" x14ac:dyDescent="0.3">
      <c r="A4" s="137" t="s">
        <v>0</v>
      </c>
      <c r="B4" s="135" t="s">
        <v>1</v>
      </c>
      <c r="C4" s="635"/>
      <c r="D4" s="637"/>
      <c r="E4" s="637"/>
      <c r="F4" s="637"/>
      <c r="G4" s="637"/>
      <c r="H4" s="637"/>
      <c r="I4" s="637"/>
      <c r="J4" s="637"/>
      <c r="K4" s="637"/>
    </row>
    <row r="5" spans="1:11" s="23" customFormat="1" ht="25.5" customHeight="1" thickBot="1" x14ac:dyDescent="0.3">
      <c r="A5" s="360">
        <v>3</v>
      </c>
      <c r="B5" s="135"/>
      <c r="C5" s="136"/>
      <c r="D5" s="638" t="s">
        <v>213</v>
      </c>
      <c r="E5" s="639"/>
      <c r="F5" s="639"/>
      <c r="G5" s="639"/>
      <c r="H5" s="639"/>
      <c r="I5" s="639"/>
      <c r="J5" s="639"/>
      <c r="K5" s="640"/>
    </row>
    <row r="6" spans="1:11" s="23" customFormat="1" ht="40.5" customHeight="1" thickBot="1" x14ac:dyDescent="0.3">
      <c r="A6" s="361">
        <v>3</v>
      </c>
      <c r="B6" s="362">
        <v>1</v>
      </c>
      <c r="C6" s="362">
        <v>636</v>
      </c>
      <c r="D6" s="363" t="s">
        <v>156</v>
      </c>
      <c r="E6" s="136" t="s">
        <v>214</v>
      </c>
      <c r="F6" s="364" t="s">
        <v>215</v>
      </c>
      <c r="G6" s="365">
        <v>15323.6</v>
      </c>
      <c r="H6" s="365">
        <v>7942.4629999999997</v>
      </c>
      <c r="I6" s="365">
        <v>7942.4629999999997</v>
      </c>
      <c r="J6" s="365">
        <v>51.83</v>
      </c>
      <c r="K6" s="365">
        <v>100</v>
      </c>
    </row>
    <row r="7" spans="1:11" s="23" customFormat="1" ht="35.25" hidden="1" customHeight="1" thickBot="1" x14ac:dyDescent="0.3">
      <c r="A7" s="628">
        <v>3</v>
      </c>
      <c r="B7" s="628">
        <v>1</v>
      </c>
      <c r="C7" s="628">
        <v>629</v>
      </c>
      <c r="D7" s="630" t="s">
        <v>217</v>
      </c>
      <c r="E7" s="136" t="s">
        <v>214</v>
      </c>
      <c r="F7" s="364" t="s">
        <v>215</v>
      </c>
      <c r="G7" s="365">
        <v>0</v>
      </c>
      <c r="H7" s="365">
        <v>7248.973</v>
      </c>
      <c r="I7" s="365">
        <v>7248.973</v>
      </c>
      <c r="J7" s="365">
        <v>0</v>
      </c>
      <c r="K7" s="365">
        <v>100</v>
      </c>
    </row>
    <row r="8" spans="1:11" s="23" customFormat="1" ht="14.4" hidden="1" customHeight="1" x14ac:dyDescent="0.25">
      <c r="A8" s="629"/>
      <c r="B8" s="629"/>
      <c r="C8" s="629"/>
      <c r="D8" s="631"/>
      <c r="E8" s="136" t="s">
        <v>216</v>
      </c>
      <c r="F8" s="365"/>
      <c r="G8" s="365"/>
      <c r="H8" s="365"/>
      <c r="I8" s="365"/>
      <c r="J8" s="365"/>
      <c r="K8" s="365"/>
    </row>
    <row r="9" spans="1:11" s="23" customFormat="1" ht="14.4" hidden="1" customHeight="1" x14ac:dyDescent="0.25">
      <c r="A9" s="361">
        <v>3</v>
      </c>
      <c r="B9" s="362">
        <v>2</v>
      </c>
      <c r="C9" s="362">
        <v>636</v>
      </c>
      <c r="D9" s="363" t="s">
        <v>7</v>
      </c>
      <c r="E9" s="136" t="s">
        <v>214</v>
      </c>
      <c r="F9" s="364" t="s">
        <v>215</v>
      </c>
      <c r="G9" s="365">
        <v>62321</v>
      </c>
      <c r="H9" s="365">
        <v>34641.678</v>
      </c>
      <c r="I9" s="365">
        <v>34641.678</v>
      </c>
      <c r="J9" s="365">
        <v>55.59</v>
      </c>
      <c r="K9" s="365">
        <v>0</v>
      </c>
    </row>
    <row r="10" spans="1:11" s="23" customFormat="1" ht="41.25" customHeight="1" thickBot="1" x14ac:dyDescent="0.3">
      <c r="A10" s="641">
        <v>3</v>
      </c>
      <c r="B10" s="641">
        <v>2</v>
      </c>
      <c r="C10" s="641">
        <v>629</v>
      </c>
      <c r="D10" s="643" t="s">
        <v>218</v>
      </c>
      <c r="E10" s="136" t="s">
        <v>214</v>
      </c>
      <c r="F10" s="364" t="s">
        <v>215</v>
      </c>
      <c r="G10" s="365">
        <v>0</v>
      </c>
      <c r="H10" s="365">
        <v>28935.539000000001</v>
      </c>
      <c r="I10" s="365">
        <v>28935.539000000001</v>
      </c>
      <c r="J10" s="365">
        <v>0</v>
      </c>
      <c r="K10" s="365">
        <v>100</v>
      </c>
    </row>
    <row r="11" spans="1:11" s="23" customFormat="1" ht="24.75" customHeight="1" thickBot="1" x14ac:dyDescent="0.3">
      <c r="A11" s="642"/>
      <c r="B11" s="629"/>
      <c r="C11" s="642"/>
      <c r="D11" s="631"/>
      <c r="E11" s="136" t="s">
        <v>216</v>
      </c>
      <c r="F11" s="365"/>
      <c r="G11" s="365"/>
      <c r="H11" s="365"/>
      <c r="I11" s="365"/>
      <c r="J11" s="365"/>
      <c r="K11" s="365"/>
    </row>
    <row r="12" spans="1:11" s="23" customFormat="1" ht="37.200000000000003" customHeight="1" thickBot="1" x14ac:dyDescent="0.3">
      <c r="A12" s="366">
        <v>3</v>
      </c>
      <c r="B12" s="364">
        <v>4</v>
      </c>
      <c r="C12" s="367">
        <v>636</v>
      </c>
      <c r="D12" s="363" t="s">
        <v>6</v>
      </c>
      <c r="E12" s="136" t="s">
        <v>214</v>
      </c>
      <c r="F12" s="364" t="s">
        <v>215</v>
      </c>
      <c r="G12" s="365">
        <v>21726.5</v>
      </c>
      <c r="H12" s="365">
        <v>10647.191999999999</v>
      </c>
      <c r="I12" s="365">
        <v>10647.191999999999</v>
      </c>
      <c r="J12" s="365">
        <v>49.01</v>
      </c>
      <c r="K12" s="365">
        <v>100</v>
      </c>
    </row>
    <row r="13" spans="1:11" s="23" customFormat="1" ht="63" customHeight="1" thickBot="1" x14ac:dyDescent="0.3">
      <c r="A13" s="641">
        <v>3</v>
      </c>
      <c r="B13" s="641">
        <v>4</v>
      </c>
      <c r="C13" s="641">
        <v>629</v>
      </c>
      <c r="D13" s="643" t="s">
        <v>326</v>
      </c>
      <c r="E13" s="136" t="s">
        <v>214</v>
      </c>
      <c r="F13" s="364" t="s">
        <v>215</v>
      </c>
      <c r="G13" s="365">
        <v>0</v>
      </c>
      <c r="H13" s="365">
        <v>8781.1479999999992</v>
      </c>
      <c r="I13" s="365">
        <v>8781.1479999999992</v>
      </c>
      <c r="J13" s="365" t="s">
        <v>511</v>
      </c>
      <c r="K13" s="365" t="s">
        <v>512</v>
      </c>
    </row>
    <row r="14" spans="1:11" s="23" customFormat="1" ht="33" customHeight="1" thickBot="1" x14ac:dyDescent="0.3">
      <c r="A14" s="629"/>
      <c r="B14" s="629"/>
      <c r="C14" s="629"/>
      <c r="D14" s="631"/>
      <c r="E14" s="136" t="s">
        <v>216</v>
      </c>
      <c r="F14" s="368"/>
      <c r="G14" s="365"/>
      <c r="H14" s="365"/>
      <c r="I14" s="365"/>
      <c r="J14" s="365"/>
      <c r="K14" s="365"/>
    </row>
    <row r="15" spans="1:11" s="23" customFormat="1" ht="43.5" customHeight="1" thickBot="1" x14ac:dyDescent="0.3">
      <c r="A15" s="644">
        <v>3</v>
      </c>
      <c r="B15" s="644">
        <v>4</v>
      </c>
      <c r="C15" s="644">
        <v>632</v>
      </c>
      <c r="D15" s="645" t="s">
        <v>513</v>
      </c>
      <c r="E15" s="136" t="s">
        <v>214</v>
      </c>
      <c r="F15" s="364" t="s">
        <v>215</v>
      </c>
      <c r="G15" s="365"/>
      <c r="H15" s="365"/>
      <c r="I15" s="365"/>
      <c r="J15" s="365"/>
      <c r="K15" s="365"/>
    </row>
    <row r="16" spans="1:11" s="23" customFormat="1" ht="45" customHeight="1" thickBot="1" x14ac:dyDescent="0.3">
      <c r="A16" s="629"/>
      <c r="B16" s="629"/>
      <c r="C16" s="629"/>
      <c r="D16" s="631"/>
      <c r="E16" s="136" t="s">
        <v>216</v>
      </c>
      <c r="F16" s="135" t="s">
        <v>219</v>
      </c>
      <c r="G16" s="365"/>
      <c r="H16" s="365"/>
      <c r="I16" s="365"/>
      <c r="J16" s="365"/>
      <c r="K16" s="365"/>
    </row>
    <row r="17" spans="1:11" s="23" customFormat="1" ht="24.75" customHeight="1" x14ac:dyDescent="0.3">
      <c r="A17"/>
      <c r="B17"/>
      <c r="C17"/>
      <c r="D17"/>
      <c r="E17"/>
      <c r="F17"/>
      <c r="G17"/>
      <c r="H17"/>
      <c r="I17"/>
      <c r="J17"/>
      <c r="K17"/>
    </row>
    <row r="18" spans="1:11" s="23" customFormat="1" ht="40.5" customHeight="1" x14ac:dyDescent="0.3">
      <c r="A18"/>
      <c r="B18"/>
      <c r="C18"/>
      <c r="D18"/>
      <c r="E18"/>
      <c r="F18"/>
      <c r="G18"/>
      <c r="H18"/>
      <c r="I18"/>
      <c r="J18"/>
      <c r="K18"/>
    </row>
    <row r="19" spans="1:11" s="23" customFormat="1" ht="30.75" customHeight="1" x14ac:dyDescent="0.3">
      <c r="A19"/>
      <c r="B19"/>
      <c r="C19"/>
      <c r="D19"/>
      <c r="E19"/>
      <c r="F19"/>
      <c r="G19"/>
      <c r="H19"/>
      <c r="I19"/>
      <c r="J19"/>
      <c r="K19"/>
    </row>
  </sheetData>
  <mergeCells count="29">
    <mergeCell ref="A15:A16"/>
    <mergeCell ref="B15:B16"/>
    <mergeCell ref="C15:C16"/>
    <mergeCell ref="D15:D16"/>
    <mergeCell ref="A10:A11"/>
    <mergeCell ref="B10:B11"/>
    <mergeCell ref="C10:C11"/>
    <mergeCell ref="D10:D11"/>
    <mergeCell ref="A13:A14"/>
    <mergeCell ref="B13:B14"/>
    <mergeCell ref="C13:C14"/>
    <mergeCell ref="D13:D14"/>
    <mergeCell ref="J3:J4"/>
    <mergeCell ref="K3:K4"/>
    <mergeCell ref="D5:K5"/>
    <mergeCell ref="E3:E4"/>
    <mergeCell ref="F3:F4"/>
    <mergeCell ref="G3:G4"/>
    <mergeCell ref="A1:I1"/>
    <mergeCell ref="A2:B2"/>
    <mergeCell ref="A7:A8"/>
    <mergeCell ref="B7:B8"/>
    <mergeCell ref="C7:C8"/>
    <mergeCell ref="D7:D8"/>
    <mergeCell ref="A3:B3"/>
    <mergeCell ref="C3:C4"/>
    <mergeCell ref="D3:D4"/>
    <mergeCell ref="H3:H4"/>
    <mergeCell ref="I3:I4"/>
  </mergeCells>
  <hyperlinks>
    <hyperlink ref="A1" r:id="rId1" display="consultantplus://offline/ref=81C534AC1618B38338B7138DDEB14344F59B417381706259B468524054C32ECBB30FCA5546109B5D4A4FB36DK0O" xr:uid="{3AD57121-B48D-44D7-A243-879086FF5425}"/>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2"/>
  <sheetViews>
    <sheetView view="pageBreakPreview" topLeftCell="A28" zoomScaleSheetLayoutView="100" workbookViewId="0">
      <selection activeCell="J18" sqref="J18"/>
    </sheetView>
  </sheetViews>
  <sheetFormatPr defaultRowHeight="14.4" x14ac:dyDescent="0.3"/>
  <cols>
    <col min="4" max="4" width="26.6640625" customWidth="1"/>
    <col min="6" max="6" width="13.88671875" customWidth="1"/>
    <col min="7" max="7" width="12.109375" customWidth="1"/>
    <col min="8" max="8" width="12.5546875" customWidth="1"/>
    <col min="9" max="9" width="11.109375" customWidth="1"/>
    <col min="10" max="10" width="11.5546875" customWidth="1"/>
    <col min="11" max="11" width="10.33203125" customWidth="1"/>
    <col min="12" max="12" width="19.88671875" customWidth="1"/>
  </cols>
  <sheetData>
    <row r="1" spans="1:13" x14ac:dyDescent="0.3">
      <c r="A1" s="171"/>
      <c r="B1" s="646" t="s">
        <v>275</v>
      </c>
      <c r="C1" s="646"/>
      <c r="D1" s="646"/>
      <c r="E1" s="646"/>
      <c r="F1" s="646"/>
      <c r="G1" s="646"/>
      <c r="H1" s="646"/>
      <c r="I1" s="646"/>
      <c r="J1" s="646"/>
      <c r="K1" s="646"/>
      <c r="L1" s="646"/>
    </row>
    <row r="2" spans="1:13" ht="15" thickBot="1" x14ac:dyDescent="0.35">
      <c r="A2" s="171" t="s">
        <v>502</v>
      </c>
      <c r="B2" s="170"/>
      <c r="C2" s="170"/>
      <c r="D2" s="170"/>
      <c r="E2" s="170"/>
      <c r="F2" s="170"/>
      <c r="G2" s="170"/>
      <c r="H2" s="170"/>
      <c r="I2" s="170"/>
      <c r="J2" s="170"/>
      <c r="K2" s="170"/>
      <c r="L2" s="170"/>
    </row>
    <row r="3" spans="1:13" ht="15" thickBot="1" x14ac:dyDescent="0.35">
      <c r="A3" s="647" t="s">
        <v>4</v>
      </c>
      <c r="B3" s="648"/>
      <c r="C3" s="649" t="s">
        <v>152</v>
      </c>
      <c r="D3" s="649" t="s">
        <v>274</v>
      </c>
      <c r="E3" s="649" t="s">
        <v>273</v>
      </c>
      <c r="F3" s="651" t="s">
        <v>272</v>
      </c>
      <c r="G3" s="652"/>
      <c r="H3" s="653"/>
      <c r="I3" s="654" t="s">
        <v>271</v>
      </c>
      <c r="J3" s="654" t="s">
        <v>270</v>
      </c>
      <c r="K3" s="654" t="s">
        <v>269</v>
      </c>
      <c r="L3" s="657" t="s">
        <v>268</v>
      </c>
    </row>
    <row r="4" spans="1:13" x14ac:dyDescent="0.3">
      <c r="A4" s="648"/>
      <c r="B4" s="648"/>
      <c r="C4" s="649"/>
      <c r="D4" s="649"/>
      <c r="E4" s="649"/>
      <c r="F4" s="654" t="s">
        <v>267</v>
      </c>
      <c r="G4" s="654" t="s">
        <v>266</v>
      </c>
      <c r="H4" s="654" t="s">
        <v>265</v>
      </c>
      <c r="I4" s="655"/>
      <c r="J4" s="655"/>
      <c r="K4" s="655"/>
      <c r="L4" s="658"/>
      <c r="M4" s="40"/>
    </row>
    <row r="5" spans="1:13" ht="24.75" customHeight="1" thickBot="1" x14ac:dyDescent="0.35">
      <c r="A5" s="169" t="s">
        <v>0</v>
      </c>
      <c r="B5" s="169" t="s">
        <v>1</v>
      </c>
      <c r="C5" s="649"/>
      <c r="D5" s="650"/>
      <c r="E5" s="650"/>
      <c r="F5" s="656"/>
      <c r="G5" s="656"/>
      <c r="H5" s="656"/>
      <c r="I5" s="656"/>
      <c r="J5" s="656"/>
      <c r="K5" s="656"/>
      <c r="L5" s="659"/>
      <c r="M5" s="40"/>
    </row>
    <row r="6" spans="1:13" ht="15" thickBot="1" x14ac:dyDescent="0.35">
      <c r="A6" s="168">
        <v>3</v>
      </c>
      <c r="B6" s="167">
        <v>1</v>
      </c>
      <c r="C6" s="154"/>
      <c r="D6" s="675" t="s">
        <v>264</v>
      </c>
      <c r="E6" s="676"/>
      <c r="F6" s="676"/>
      <c r="G6" s="676"/>
      <c r="H6" s="676"/>
      <c r="I6" s="676"/>
      <c r="J6" s="676"/>
      <c r="K6" s="676"/>
      <c r="L6" s="677"/>
      <c r="M6" s="166"/>
    </row>
    <row r="7" spans="1:13" x14ac:dyDescent="0.3">
      <c r="A7" s="660">
        <v>3</v>
      </c>
      <c r="B7" s="660">
        <v>1</v>
      </c>
      <c r="C7" s="663">
        <v>1</v>
      </c>
      <c r="D7" s="666" t="s">
        <v>263</v>
      </c>
      <c r="E7" s="669" t="s">
        <v>260</v>
      </c>
      <c r="F7" s="678">
        <v>100</v>
      </c>
      <c r="G7" s="681">
        <v>100</v>
      </c>
      <c r="H7" s="681">
        <v>100</v>
      </c>
      <c r="I7" s="684" t="s">
        <v>10</v>
      </c>
      <c r="J7" s="684" t="s">
        <v>10</v>
      </c>
      <c r="K7" s="687" t="s">
        <v>10</v>
      </c>
      <c r="L7" s="164"/>
      <c r="M7" s="165"/>
    </row>
    <row r="8" spans="1:13" x14ac:dyDescent="0.3">
      <c r="A8" s="661"/>
      <c r="B8" s="661"/>
      <c r="C8" s="664"/>
      <c r="D8" s="667"/>
      <c r="E8" s="670"/>
      <c r="F8" s="679"/>
      <c r="G8" s="682"/>
      <c r="H8" s="682"/>
      <c r="I8" s="685"/>
      <c r="J8" s="685"/>
      <c r="K8" s="688"/>
      <c r="L8" s="164"/>
    </row>
    <row r="9" spans="1:13" ht="15" thickBot="1" x14ac:dyDescent="0.35">
      <c r="A9" s="662"/>
      <c r="B9" s="662"/>
      <c r="C9" s="665"/>
      <c r="D9" s="668"/>
      <c r="E9" s="671"/>
      <c r="F9" s="680"/>
      <c r="G9" s="683"/>
      <c r="H9" s="683"/>
      <c r="I9" s="686"/>
      <c r="J9" s="686"/>
      <c r="K9" s="689"/>
      <c r="L9" s="139" t="s">
        <v>10</v>
      </c>
    </row>
    <row r="10" spans="1:13" ht="43.8" thickBot="1" x14ac:dyDescent="0.35">
      <c r="A10" s="160">
        <v>3</v>
      </c>
      <c r="B10" s="159">
        <v>1</v>
      </c>
      <c r="C10" s="158">
        <v>2</v>
      </c>
      <c r="D10" s="162" t="s">
        <v>262</v>
      </c>
      <c r="E10" s="156" t="s">
        <v>257</v>
      </c>
      <c r="F10" s="163">
        <v>104</v>
      </c>
      <c r="G10" s="154">
        <v>137</v>
      </c>
      <c r="H10" s="154">
        <v>152</v>
      </c>
      <c r="I10" s="163">
        <v>15</v>
      </c>
      <c r="J10" s="153">
        <v>10.9</v>
      </c>
      <c r="K10" s="154">
        <v>46.1</v>
      </c>
      <c r="L10" s="154" t="s">
        <v>10</v>
      </c>
    </row>
    <row r="11" spans="1:13" ht="43.8" thickBot="1" x14ac:dyDescent="0.35">
      <c r="A11" s="160">
        <v>3</v>
      </c>
      <c r="B11" s="159">
        <v>1</v>
      </c>
      <c r="C11" s="158">
        <v>3</v>
      </c>
      <c r="D11" s="162" t="s">
        <v>261</v>
      </c>
      <c r="E11" s="156" t="s">
        <v>260</v>
      </c>
      <c r="F11" s="163">
        <v>100</v>
      </c>
      <c r="G11" s="154">
        <v>100</v>
      </c>
      <c r="H11" s="154">
        <v>100</v>
      </c>
      <c r="I11" s="153"/>
      <c r="J11" s="161"/>
      <c r="K11" s="152" t="s">
        <v>10</v>
      </c>
      <c r="L11" s="139" t="s">
        <v>10</v>
      </c>
    </row>
    <row r="12" spans="1:13" ht="76.2" thickBot="1" x14ac:dyDescent="0.35">
      <c r="A12" s="160">
        <v>3</v>
      </c>
      <c r="B12" s="159">
        <v>1</v>
      </c>
      <c r="C12" s="158">
        <v>4</v>
      </c>
      <c r="D12" s="162" t="s">
        <v>259</v>
      </c>
      <c r="E12" s="162" t="s">
        <v>257</v>
      </c>
      <c r="F12" s="155">
        <v>578</v>
      </c>
      <c r="G12" s="154">
        <v>735</v>
      </c>
      <c r="H12" s="154">
        <v>929</v>
      </c>
      <c r="I12" s="153">
        <v>194</v>
      </c>
      <c r="J12" s="153">
        <v>26.4</v>
      </c>
      <c r="K12" s="192">
        <v>60.7</v>
      </c>
      <c r="L12" s="154" t="s">
        <v>10</v>
      </c>
    </row>
    <row r="13" spans="1:13" ht="45" customHeight="1" thickBot="1" x14ac:dyDescent="0.35">
      <c r="A13" s="160">
        <v>3</v>
      </c>
      <c r="B13" s="159">
        <v>1</v>
      </c>
      <c r="C13" s="158">
        <v>5</v>
      </c>
      <c r="D13" s="157" t="s">
        <v>258</v>
      </c>
      <c r="E13" s="156" t="s">
        <v>257</v>
      </c>
      <c r="F13" s="274">
        <v>1443</v>
      </c>
      <c r="G13" s="154">
        <v>1725</v>
      </c>
      <c r="H13" s="154">
        <v>718</v>
      </c>
      <c r="I13" s="153">
        <v>-725</v>
      </c>
      <c r="J13" s="153">
        <v>-58.3</v>
      </c>
      <c r="K13" s="192">
        <v>0</v>
      </c>
      <c r="L13" s="139" t="s">
        <v>431</v>
      </c>
    </row>
    <row r="14" spans="1:13" ht="15" thickBot="1" x14ac:dyDescent="0.35">
      <c r="A14" s="151">
        <v>3</v>
      </c>
      <c r="B14" s="150">
        <v>2</v>
      </c>
      <c r="C14" s="149"/>
      <c r="D14" s="672" t="s">
        <v>7</v>
      </c>
      <c r="E14" s="673"/>
      <c r="F14" s="673"/>
      <c r="G14" s="673"/>
      <c r="H14" s="673"/>
      <c r="I14" s="673"/>
      <c r="J14" s="673"/>
      <c r="K14" s="673"/>
      <c r="L14" s="674"/>
    </row>
    <row r="15" spans="1:13" ht="240.6" thickBot="1" x14ac:dyDescent="0.35">
      <c r="A15" s="137">
        <v>3</v>
      </c>
      <c r="B15" s="135">
        <v>2</v>
      </c>
      <c r="C15" s="135">
        <v>1</v>
      </c>
      <c r="D15" s="136" t="s">
        <v>256</v>
      </c>
      <c r="E15" s="135" t="s">
        <v>242</v>
      </c>
      <c r="F15" s="148" t="s">
        <v>505</v>
      </c>
      <c r="G15" s="148" t="s">
        <v>506</v>
      </c>
      <c r="H15" s="148" t="s">
        <v>507</v>
      </c>
      <c r="I15" s="148"/>
      <c r="J15" s="148"/>
      <c r="K15" s="148"/>
      <c r="L15" s="100" t="s">
        <v>520</v>
      </c>
    </row>
    <row r="16" spans="1:13" ht="67.95" customHeight="1" thickBot="1" x14ac:dyDescent="0.35">
      <c r="A16" s="137">
        <v>3</v>
      </c>
      <c r="B16" s="135">
        <v>2</v>
      </c>
      <c r="C16" s="135">
        <v>2</v>
      </c>
      <c r="D16" s="136" t="s">
        <v>255</v>
      </c>
      <c r="E16" s="135" t="s">
        <v>242</v>
      </c>
      <c r="F16" s="148" t="s">
        <v>508</v>
      </c>
      <c r="G16" s="148" t="s">
        <v>509</v>
      </c>
      <c r="H16" s="148" t="s">
        <v>510</v>
      </c>
      <c r="I16" s="148"/>
      <c r="J16" s="148"/>
      <c r="K16" s="148"/>
      <c r="L16" s="100" t="s">
        <v>521</v>
      </c>
    </row>
    <row r="17" spans="1:17" ht="36.6" thickBot="1" x14ac:dyDescent="0.35">
      <c r="A17" s="137">
        <v>3</v>
      </c>
      <c r="B17" s="135">
        <v>2</v>
      </c>
      <c r="C17" s="135">
        <v>4</v>
      </c>
      <c r="D17" s="136" t="s">
        <v>254</v>
      </c>
      <c r="E17" s="135" t="s">
        <v>252</v>
      </c>
      <c r="F17" s="135">
        <v>168.4</v>
      </c>
      <c r="G17" s="147">
        <v>180</v>
      </c>
      <c r="H17" s="135">
        <v>180</v>
      </c>
      <c r="I17" s="148"/>
      <c r="J17" s="148"/>
      <c r="K17" s="148"/>
      <c r="L17" s="138"/>
    </row>
    <row r="18" spans="1:17" ht="48.6" thickBot="1" x14ac:dyDescent="0.35">
      <c r="A18" s="137">
        <v>3</v>
      </c>
      <c r="B18" s="135">
        <v>2</v>
      </c>
      <c r="C18" s="135">
        <v>5</v>
      </c>
      <c r="D18" s="136" t="s">
        <v>253</v>
      </c>
      <c r="E18" s="135" t="s">
        <v>252</v>
      </c>
      <c r="F18" s="147">
        <v>420.96</v>
      </c>
      <c r="G18" s="147">
        <v>346</v>
      </c>
      <c r="H18" s="147">
        <v>426.6</v>
      </c>
      <c r="I18" s="146"/>
      <c r="J18" s="146"/>
      <c r="K18" s="146"/>
      <c r="L18" s="138"/>
    </row>
    <row r="19" spans="1:17" ht="15" thickBot="1" x14ac:dyDescent="0.35">
      <c r="A19" s="145"/>
      <c r="B19" s="144"/>
      <c r="C19" s="144"/>
      <c r="D19" s="138"/>
      <c r="E19" s="144"/>
      <c r="F19" s="138"/>
      <c r="G19" s="138"/>
      <c r="H19" s="138"/>
      <c r="I19" s="138"/>
      <c r="J19" s="138"/>
      <c r="K19" s="138"/>
      <c r="L19" s="138"/>
    </row>
    <row r="20" spans="1:17" ht="15" thickBot="1" x14ac:dyDescent="0.35">
      <c r="A20" s="141">
        <v>3</v>
      </c>
      <c r="B20" s="140">
        <v>3</v>
      </c>
      <c r="C20" s="139"/>
      <c r="D20" s="672" t="s">
        <v>9</v>
      </c>
      <c r="E20" s="673"/>
      <c r="F20" s="673"/>
      <c r="G20" s="673"/>
      <c r="H20" s="673"/>
      <c r="I20" s="673"/>
      <c r="J20" s="673"/>
      <c r="K20" s="673"/>
      <c r="L20" s="674"/>
    </row>
    <row r="21" spans="1:17" ht="84.6" thickBot="1" x14ac:dyDescent="0.35">
      <c r="A21" s="137">
        <v>3</v>
      </c>
      <c r="B21" s="135">
        <v>3</v>
      </c>
      <c r="C21" s="135">
        <v>1</v>
      </c>
      <c r="D21" s="136" t="s">
        <v>251</v>
      </c>
      <c r="E21" s="135" t="s">
        <v>242</v>
      </c>
      <c r="F21" s="143">
        <v>14.6</v>
      </c>
      <c r="G21" s="134">
        <v>10</v>
      </c>
      <c r="H21" s="143">
        <v>16.399999999999999</v>
      </c>
      <c r="I21" s="143">
        <v>6.4</v>
      </c>
      <c r="J21" s="143">
        <v>1.64</v>
      </c>
      <c r="K21" s="142">
        <v>1.1200000000000001</v>
      </c>
      <c r="L21" s="138"/>
    </row>
    <row r="22" spans="1:17" ht="36.6" thickBot="1" x14ac:dyDescent="0.35">
      <c r="A22" s="137">
        <v>3</v>
      </c>
      <c r="B22" s="135">
        <v>3</v>
      </c>
      <c r="C22" s="135">
        <v>2</v>
      </c>
      <c r="D22" s="136" t="s">
        <v>250</v>
      </c>
      <c r="E22" s="135" t="s">
        <v>248</v>
      </c>
      <c r="F22" s="136">
        <v>17</v>
      </c>
      <c r="G22" s="136">
        <v>17</v>
      </c>
      <c r="H22" s="136">
        <v>17</v>
      </c>
      <c r="I22" s="143">
        <f>H22-G22</f>
        <v>0</v>
      </c>
      <c r="J22" s="142">
        <f>H22/G22*100</f>
        <v>100</v>
      </c>
      <c r="K22" s="142">
        <f>H22/F22*100</f>
        <v>100</v>
      </c>
      <c r="L22" s="138"/>
    </row>
    <row r="23" spans="1:17" ht="36.6" thickBot="1" x14ac:dyDescent="0.35">
      <c r="A23" s="137">
        <v>3</v>
      </c>
      <c r="B23" s="135">
        <v>3</v>
      </c>
      <c r="C23" s="135">
        <v>3</v>
      </c>
      <c r="D23" s="136" t="s">
        <v>249</v>
      </c>
      <c r="E23" s="135" t="s">
        <v>248</v>
      </c>
      <c r="F23" s="136">
        <v>10</v>
      </c>
      <c r="G23" s="136">
        <v>10</v>
      </c>
      <c r="H23" s="136">
        <v>9</v>
      </c>
      <c r="I23" s="143">
        <v>-1</v>
      </c>
      <c r="J23" s="143">
        <f>H23/G23*100</f>
        <v>90</v>
      </c>
      <c r="K23" s="142">
        <f>H23/F23*100</f>
        <v>90</v>
      </c>
      <c r="L23" s="138"/>
    </row>
    <row r="24" spans="1:17" ht="15" thickBot="1" x14ac:dyDescent="0.35">
      <c r="A24" s="141">
        <v>3</v>
      </c>
      <c r="B24" s="140">
        <v>4</v>
      </c>
      <c r="C24" s="139"/>
      <c r="D24" s="672" t="s">
        <v>6</v>
      </c>
      <c r="E24" s="673"/>
      <c r="F24" s="673"/>
      <c r="G24" s="673"/>
      <c r="H24" s="673"/>
      <c r="I24" s="673"/>
      <c r="J24" s="673"/>
      <c r="K24" s="673"/>
      <c r="L24" s="674"/>
    </row>
    <row r="25" spans="1:17" ht="48.6" thickBot="1" x14ac:dyDescent="0.35">
      <c r="A25" s="137">
        <v>3</v>
      </c>
      <c r="B25" s="135">
        <v>4</v>
      </c>
      <c r="C25" s="135">
        <v>1</v>
      </c>
      <c r="D25" s="136" t="s">
        <v>247</v>
      </c>
      <c r="E25" s="135" t="s">
        <v>242</v>
      </c>
      <c r="F25" s="138"/>
      <c r="G25" s="138"/>
      <c r="H25" s="138"/>
      <c r="I25" s="138"/>
      <c r="J25" s="138"/>
      <c r="K25" s="138"/>
      <c r="L25" s="138"/>
    </row>
    <row r="26" spans="1:17" ht="60.6" thickBot="1" x14ac:dyDescent="0.35">
      <c r="A26" s="137">
        <v>3</v>
      </c>
      <c r="B26" s="135">
        <v>4</v>
      </c>
      <c r="C26" s="135">
        <v>2</v>
      </c>
      <c r="D26" s="136" t="s">
        <v>246</v>
      </c>
      <c r="E26" s="135" t="s">
        <v>242</v>
      </c>
      <c r="F26" s="133">
        <v>12.6</v>
      </c>
      <c r="G26" s="133">
        <v>10</v>
      </c>
      <c r="H26" s="133">
        <v>68.599999999999994</v>
      </c>
      <c r="I26" s="133">
        <v>58.6</v>
      </c>
      <c r="J26" s="133">
        <v>686</v>
      </c>
      <c r="K26" s="133">
        <v>544.4</v>
      </c>
      <c r="L26" s="131"/>
    </row>
    <row r="27" spans="1:17" ht="72.599999999999994" thickBot="1" x14ac:dyDescent="0.35">
      <c r="A27" s="137">
        <v>3</v>
      </c>
      <c r="B27" s="135">
        <v>4</v>
      </c>
      <c r="C27" s="135">
        <v>3</v>
      </c>
      <c r="D27" s="136" t="s">
        <v>245</v>
      </c>
      <c r="E27" s="135" t="s">
        <v>242</v>
      </c>
      <c r="F27" s="133">
        <v>21.8</v>
      </c>
      <c r="G27" s="133">
        <v>20</v>
      </c>
      <c r="H27" s="133">
        <v>22</v>
      </c>
      <c r="I27" s="133">
        <v>2</v>
      </c>
      <c r="J27" s="133">
        <v>110</v>
      </c>
      <c r="K27" s="132">
        <v>100.92</v>
      </c>
      <c r="L27" s="131"/>
    </row>
    <row r="28" spans="1:17" ht="84.6" thickBot="1" x14ac:dyDescent="0.35">
      <c r="A28" s="353">
        <v>3</v>
      </c>
      <c r="B28" s="354">
        <v>4</v>
      </c>
      <c r="C28" s="354">
        <v>4</v>
      </c>
      <c r="D28" s="355" t="s">
        <v>244</v>
      </c>
      <c r="E28" s="354" t="s">
        <v>242</v>
      </c>
      <c r="F28" s="356" t="s">
        <v>515</v>
      </c>
      <c r="G28" s="356" t="s">
        <v>516</v>
      </c>
      <c r="H28" s="356" t="s">
        <v>517</v>
      </c>
      <c r="I28" s="357"/>
      <c r="J28" s="358"/>
      <c r="K28" s="358"/>
      <c r="L28" s="693" t="s">
        <v>518</v>
      </c>
    </row>
    <row r="29" spans="1:17" ht="60.6" thickBot="1" x14ac:dyDescent="0.35">
      <c r="A29" s="137">
        <v>3</v>
      </c>
      <c r="B29" s="135">
        <v>4</v>
      </c>
      <c r="C29" s="135">
        <v>5</v>
      </c>
      <c r="D29" s="136" t="s">
        <v>243</v>
      </c>
      <c r="E29" s="135" t="s">
        <v>242</v>
      </c>
      <c r="F29" s="134">
        <v>93.6</v>
      </c>
      <c r="G29" s="133">
        <v>90</v>
      </c>
      <c r="H29" s="134">
        <v>93.8</v>
      </c>
      <c r="I29" s="133">
        <v>3.8</v>
      </c>
      <c r="J29" s="132">
        <v>104.22</v>
      </c>
      <c r="K29" s="132">
        <v>100.21</v>
      </c>
      <c r="L29" s="131" t="s">
        <v>294</v>
      </c>
    </row>
    <row r="32" spans="1:17" ht="18" x14ac:dyDescent="0.35">
      <c r="A32" s="53" t="s">
        <v>432</v>
      </c>
      <c r="B32" s="52"/>
      <c r="C32" s="51"/>
      <c r="D32" s="50"/>
      <c r="E32" s="49"/>
      <c r="F32" s="48"/>
      <c r="G32" s="48"/>
      <c r="H32" s="47"/>
      <c r="I32" s="46"/>
      <c r="J32" s="46"/>
      <c r="K32" s="46"/>
      <c r="L32" s="45"/>
      <c r="M32" s="44"/>
      <c r="N32" s="44"/>
      <c r="O32" s="44"/>
      <c r="P32" s="43"/>
      <c r="Q32" s="43"/>
    </row>
  </sheetData>
  <mergeCells count="28">
    <mergeCell ref="D24:L24"/>
    <mergeCell ref="F4:F5"/>
    <mergeCell ref="G4:G5"/>
    <mergeCell ref="H4:H5"/>
    <mergeCell ref="D6:L6"/>
    <mergeCell ref="D14:L14"/>
    <mergeCell ref="F7:F9"/>
    <mergeCell ref="G7:G9"/>
    <mergeCell ref="H7:H9"/>
    <mergeCell ref="I7:I9"/>
    <mergeCell ref="D20:L20"/>
    <mergeCell ref="J7:J9"/>
    <mergeCell ref="K7:K9"/>
    <mergeCell ref="A7:A9"/>
    <mergeCell ref="B7:B9"/>
    <mergeCell ref="C7:C9"/>
    <mergeCell ref="D7:D9"/>
    <mergeCell ref="E7:E9"/>
    <mergeCell ref="B1:L1"/>
    <mergeCell ref="A3:B4"/>
    <mergeCell ref="C3:C5"/>
    <mergeCell ref="D3:D5"/>
    <mergeCell ref="E3:E5"/>
    <mergeCell ref="F3:H3"/>
    <mergeCell ref="I3:I5"/>
    <mergeCell ref="J3:J5"/>
    <mergeCell ref="K3:K5"/>
    <mergeCell ref="L3:L5"/>
  </mergeCells>
  <pageMargins left="0.7" right="0.7"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4"/>
  <dimension ref="A1:Q13"/>
  <sheetViews>
    <sheetView view="pageBreakPreview" topLeftCell="A7" zoomScale="90" zoomScaleSheetLayoutView="90" workbookViewId="0">
      <selection activeCell="E11" sqref="E11"/>
    </sheetView>
  </sheetViews>
  <sheetFormatPr defaultRowHeight="14.4" x14ac:dyDescent="0.3"/>
  <cols>
    <col min="1" max="1" width="7" customWidth="1"/>
    <col min="2" max="2" width="76" customWidth="1"/>
    <col min="3" max="3" width="15.33203125" customWidth="1"/>
    <col min="4" max="4" width="14" customWidth="1"/>
    <col min="5" max="5" width="55" customWidth="1"/>
  </cols>
  <sheetData>
    <row r="1" spans="1:17" x14ac:dyDescent="0.3">
      <c r="A1" s="42" t="s">
        <v>167</v>
      </c>
    </row>
    <row r="2" spans="1:17" ht="16.2" thickBot="1" x14ac:dyDescent="0.35">
      <c r="A2" s="41" t="s">
        <v>503</v>
      </c>
    </row>
    <row r="3" spans="1:17" x14ac:dyDescent="0.3">
      <c r="A3" s="261" t="s">
        <v>152</v>
      </c>
      <c r="B3" s="104" t="s">
        <v>160</v>
      </c>
      <c r="C3" s="104" t="s">
        <v>159</v>
      </c>
      <c r="D3" s="104" t="s">
        <v>158</v>
      </c>
      <c r="E3" s="104" t="s">
        <v>157</v>
      </c>
    </row>
    <row r="4" spans="1:17" ht="40.5" customHeight="1" x14ac:dyDescent="0.3">
      <c r="A4" s="258">
        <v>1</v>
      </c>
      <c r="B4" s="105" t="s">
        <v>226</v>
      </c>
      <c r="C4" s="262" t="s">
        <v>239</v>
      </c>
      <c r="D4" s="263">
        <v>145</v>
      </c>
      <c r="E4" s="264" t="s">
        <v>292</v>
      </c>
    </row>
    <row r="5" spans="1:17" ht="44.25" customHeight="1" x14ac:dyDescent="0.3">
      <c r="A5" s="258">
        <v>2</v>
      </c>
      <c r="B5" s="259" t="s">
        <v>226</v>
      </c>
      <c r="C5" s="262" t="s">
        <v>240</v>
      </c>
      <c r="D5" s="263">
        <v>1333</v>
      </c>
      <c r="E5" s="265" t="s">
        <v>291</v>
      </c>
    </row>
    <row r="6" spans="1:17" ht="42.75" customHeight="1" x14ac:dyDescent="0.3">
      <c r="A6" s="258">
        <v>3</v>
      </c>
      <c r="B6" s="259" t="s">
        <v>226</v>
      </c>
      <c r="C6" s="262" t="s">
        <v>358</v>
      </c>
      <c r="D6" s="263">
        <v>146</v>
      </c>
      <c r="E6" s="265" t="s">
        <v>291</v>
      </c>
    </row>
    <row r="7" spans="1:17" ht="44.25" customHeight="1" x14ac:dyDescent="0.3">
      <c r="A7" s="258">
        <v>4</v>
      </c>
      <c r="B7" s="259" t="s">
        <v>226</v>
      </c>
      <c r="C7" s="262" t="s">
        <v>359</v>
      </c>
      <c r="D7" s="263">
        <v>577</v>
      </c>
      <c r="E7" s="265" t="s">
        <v>291</v>
      </c>
    </row>
    <row r="8" spans="1:17" ht="41.25" customHeight="1" x14ac:dyDescent="0.3">
      <c r="A8" s="258">
        <v>5</v>
      </c>
      <c r="B8" s="259" t="s">
        <v>226</v>
      </c>
      <c r="C8" s="262" t="s">
        <v>360</v>
      </c>
      <c r="D8" s="263">
        <v>941</v>
      </c>
      <c r="E8" s="265" t="s">
        <v>291</v>
      </c>
    </row>
    <row r="9" spans="1:17" ht="41.25" customHeight="1" x14ac:dyDescent="0.3">
      <c r="A9" s="258">
        <v>7</v>
      </c>
      <c r="B9" s="259" t="s">
        <v>226</v>
      </c>
      <c r="C9" s="262" t="s">
        <v>361</v>
      </c>
      <c r="D9" s="263">
        <v>1109</v>
      </c>
      <c r="E9" s="265" t="s">
        <v>291</v>
      </c>
    </row>
    <row r="10" spans="1:17" ht="41.25" customHeight="1" x14ac:dyDescent="0.3">
      <c r="A10" s="258"/>
      <c r="B10" s="259" t="s">
        <v>378</v>
      </c>
      <c r="C10" s="262" t="s">
        <v>379</v>
      </c>
      <c r="D10" s="263">
        <v>179</v>
      </c>
      <c r="E10" s="265" t="s">
        <v>292</v>
      </c>
    </row>
    <row r="11" spans="1:17" ht="30" customHeight="1" x14ac:dyDescent="0.3">
      <c r="A11" s="258">
        <v>8</v>
      </c>
      <c r="B11" s="259" t="s">
        <v>378</v>
      </c>
      <c r="C11" s="63" t="s">
        <v>519</v>
      </c>
      <c r="D11" s="260">
        <v>1503</v>
      </c>
      <c r="E11" s="289" t="s">
        <v>292</v>
      </c>
    </row>
    <row r="12" spans="1:17" ht="18" x14ac:dyDescent="0.35">
      <c r="A12" s="53" t="s">
        <v>433</v>
      </c>
      <c r="B12" s="52"/>
      <c r="C12" s="51"/>
      <c r="D12" s="50"/>
      <c r="E12" s="49"/>
      <c r="F12" s="48"/>
      <c r="G12" s="48"/>
      <c r="H12" s="47"/>
      <c r="I12" s="46"/>
      <c r="J12" s="46"/>
      <c r="K12" s="46"/>
      <c r="L12" s="45"/>
      <c r="M12" s="44"/>
      <c r="N12" s="44"/>
      <c r="O12" s="44"/>
      <c r="P12" s="43"/>
      <c r="Q12" s="43"/>
    </row>
    <row r="13" spans="1:17" ht="50.25" customHeight="1" x14ac:dyDescent="0.3">
      <c r="A13" s="59"/>
      <c r="B13" s="60"/>
      <c r="C13" s="61"/>
      <c r="D13" s="62"/>
      <c r="E13" s="60"/>
    </row>
  </sheetData>
  <hyperlinks>
    <hyperlink ref="A1" r:id="rId1" display="consultantplus://offline/ref=81C534AC1618B38338B7138DDEB14344F59B417381706259B468524054C32ECBB30FCA5546109B5D4A4FBD6DK2O" xr:uid="{00000000-0004-0000-0500-000000000000}"/>
    <hyperlink ref="B4" r:id="rId2" display="http://sarapulrayon.udmurt.ru/officials/0145_2019.pdf" xr:uid="{00000000-0004-0000-0500-000001000000}"/>
  </hyperlinks>
  <pageMargins left="0.70866141732283472" right="0.70866141732283472" top="0.74803149606299213" bottom="0.74803149606299213" header="0.31496062992125984" footer="0.31496062992125984"/>
  <pageSetup paperSize="9" scale="75"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view="pageBreakPreview" topLeftCell="B1" zoomScaleSheetLayoutView="100" workbookViewId="0">
      <selection activeCell="F8" sqref="F8"/>
    </sheetView>
  </sheetViews>
  <sheetFormatPr defaultRowHeight="14.4" x14ac:dyDescent="0.3"/>
  <cols>
    <col min="1" max="1" width="7.5546875" customWidth="1"/>
    <col min="2" max="2" width="8.6640625" customWidth="1"/>
    <col min="3" max="3" width="24.6640625" customWidth="1"/>
    <col min="4" max="4" width="16.5546875" customWidth="1"/>
    <col min="5" max="5" width="16.88671875" customWidth="1"/>
    <col min="6" max="6" width="16.44140625" customWidth="1"/>
    <col min="7" max="7" width="23.88671875" customWidth="1"/>
    <col min="8" max="8" width="14.44140625" customWidth="1"/>
    <col min="9" max="9" width="14.88671875" customWidth="1"/>
    <col min="10" max="10" width="17.6640625" customWidth="1"/>
    <col min="11" max="11" width="16.109375" customWidth="1"/>
  </cols>
  <sheetData>
    <row r="1" spans="1:17" ht="15" thickBot="1" x14ac:dyDescent="0.35">
      <c r="A1" s="690" t="s">
        <v>276</v>
      </c>
      <c r="B1" s="690"/>
      <c r="C1" s="690"/>
      <c r="D1" s="690"/>
      <c r="E1" s="690"/>
      <c r="F1" s="690"/>
      <c r="G1" s="690"/>
      <c r="H1" s="690"/>
      <c r="I1" s="690"/>
      <c r="J1" s="690"/>
    </row>
    <row r="3" spans="1:17" ht="75.599999999999994" x14ac:dyDescent="0.3">
      <c r="A3" s="691" t="s">
        <v>4</v>
      </c>
      <c r="B3" s="692"/>
      <c r="C3" s="172" t="s">
        <v>277</v>
      </c>
      <c r="D3" s="172" t="s">
        <v>278</v>
      </c>
      <c r="E3" s="172" t="s">
        <v>279</v>
      </c>
      <c r="F3" s="172" t="s">
        <v>280</v>
      </c>
      <c r="G3" s="172" t="s">
        <v>281</v>
      </c>
      <c r="H3" s="172" t="s">
        <v>282</v>
      </c>
      <c r="I3" s="172" t="s">
        <v>283</v>
      </c>
      <c r="J3" s="172" t="s">
        <v>284</v>
      </c>
      <c r="K3" s="173" t="s">
        <v>285</v>
      </c>
    </row>
    <row r="4" spans="1:17" ht="32.4" x14ac:dyDescent="0.3">
      <c r="A4" s="174" t="s">
        <v>5</v>
      </c>
      <c r="B4" s="174"/>
      <c r="C4" s="172" t="s">
        <v>286</v>
      </c>
      <c r="D4" s="172" t="s">
        <v>287</v>
      </c>
      <c r="E4" s="172" t="s">
        <v>290</v>
      </c>
      <c r="F4" s="291">
        <f>G4*J4</f>
        <v>0.9772151898734176</v>
      </c>
      <c r="G4" s="291">
        <v>1</v>
      </c>
      <c r="H4" s="291">
        <f>(H5+H6+H7+H8)/4</f>
        <v>0.96499999999999997</v>
      </c>
      <c r="I4" s="292">
        <f>(I5+I6+I7+I8)/4</f>
        <v>0.98750000000000004</v>
      </c>
      <c r="J4" s="292">
        <f>H4/I4</f>
        <v>0.9772151898734176</v>
      </c>
      <c r="K4" s="293" t="s">
        <v>288</v>
      </c>
    </row>
    <row r="5" spans="1:17" ht="32.4" x14ac:dyDescent="0.3">
      <c r="A5" s="175" t="s">
        <v>5</v>
      </c>
      <c r="B5" s="176">
        <v>1</v>
      </c>
      <c r="C5" s="172" t="s">
        <v>156</v>
      </c>
      <c r="D5" s="172" t="s">
        <v>287</v>
      </c>
      <c r="E5" s="172" t="s">
        <v>290</v>
      </c>
      <c r="F5" s="291">
        <f>G5*J5</f>
        <v>1</v>
      </c>
      <c r="G5" s="291">
        <v>1</v>
      </c>
      <c r="H5" s="291">
        <v>1</v>
      </c>
      <c r="I5" s="292">
        <v>1</v>
      </c>
      <c r="J5" s="292">
        <f>H5/I5</f>
        <v>1</v>
      </c>
      <c r="K5" s="293" t="s">
        <v>288</v>
      </c>
    </row>
    <row r="6" spans="1:17" ht="32.4" x14ac:dyDescent="0.3">
      <c r="A6" s="175" t="s">
        <v>5</v>
      </c>
      <c r="B6" s="176">
        <v>2</v>
      </c>
      <c r="C6" s="172" t="s">
        <v>155</v>
      </c>
      <c r="D6" s="172" t="s">
        <v>287</v>
      </c>
      <c r="E6" s="172" t="s">
        <v>290</v>
      </c>
      <c r="F6" s="291">
        <f>G6*J6</f>
        <v>1.0210526315789472</v>
      </c>
      <c r="G6" s="291">
        <v>0.97</v>
      </c>
      <c r="H6" s="291">
        <v>1</v>
      </c>
      <c r="I6" s="292">
        <v>0.95</v>
      </c>
      <c r="J6" s="292">
        <f>H6/I6</f>
        <v>1.0526315789473684</v>
      </c>
      <c r="K6" s="293" t="s">
        <v>288</v>
      </c>
    </row>
    <row r="7" spans="1:17" ht="32.4" x14ac:dyDescent="0.3">
      <c r="A7" s="175" t="s">
        <v>5</v>
      </c>
      <c r="B7" s="176">
        <v>3</v>
      </c>
      <c r="C7" s="172" t="s">
        <v>9</v>
      </c>
      <c r="D7" s="172" t="s">
        <v>287</v>
      </c>
      <c r="E7" s="172" t="s">
        <v>290</v>
      </c>
      <c r="F7" s="291">
        <f>G7*J7</f>
        <v>0.93</v>
      </c>
      <c r="G7" s="293">
        <v>0.93</v>
      </c>
      <c r="H7" s="291">
        <v>1</v>
      </c>
      <c r="I7" s="292">
        <v>1</v>
      </c>
      <c r="J7" s="292">
        <f>H7/I7</f>
        <v>1</v>
      </c>
      <c r="K7" s="293" t="s">
        <v>288</v>
      </c>
    </row>
    <row r="8" spans="1:17" ht="32.4" x14ac:dyDescent="0.3">
      <c r="A8" s="175" t="s">
        <v>5</v>
      </c>
      <c r="B8" s="176">
        <v>4</v>
      </c>
      <c r="C8" s="172" t="s">
        <v>6</v>
      </c>
      <c r="D8" s="172" t="s">
        <v>287</v>
      </c>
      <c r="E8" s="172" t="s">
        <v>290</v>
      </c>
      <c r="F8" s="291">
        <f>G8*J8</f>
        <v>0.86</v>
      </c>
      <c r="G8" s="293">
        <v>1</v>
      </c>
      <c r="H8" s="291">
        <v>0.86</v>
      </c>
      <c r="I8" s="292">
        <v>1</v>
      </c>
      <c r="J8" s="292">
        <f>H8/I8</f>
        <v>0.86</v>
      </c>
      <c r="K8" s="293" t="s">
        <v>362</v>
      </c>
    </row>
    <row r="9" spans="1:17" x14ac:dyDescent="0.3">
      <c r="A9" s="177"/>
      <c r="B9" s="177"/>
      <c r="C9" s="177"/>
      <c r="D9" s="177"/>
      <c r="E9" s="177"/>
      <c r="F9" s="177"/>
      <c r="G9" s="177"/>
      <c r="H9" s="177"/>
      <c r="I9" s="177"/>
      <c r="J9" s="177"/>
    </row>
    <row r="10" spans="1:17" x14ac:dyDescent="0.3">
      <c r="A10" s="177"/>
      <c r="B10" s="177"/>
      <c r="C10" s="177"/>
      <c r="D10" s="177"/>
      <c r="E10" s="177"/>
      <c r="F10" s="177"/>
      <c r="G10" s="177"/>
      <c r="H10" s="177"/>
      <c r="I10" s="177"/>
      <c r="J10" s="177"/>
    </row>
    <row r="11" spans="1:17" x14ac:dyDescent="0.3">
      <c r="A11" s="177"/>
      <c r="B11" s="177"/>
      <c r="C11" s="177"/>
      <c r="D11" s="177"/>
      <c r="E11" s="177"/>
      <c r="F11" s="177"/>
      <c r="G11" s="177"/>
      <c r="H11" s="177"/>
      <c r="I11" s="177"/>
      <c r="J11" s="177"/>
    </row>
    <row r="12" spans="1:17" ht="18" x14ac:dyDescent="0.35">
      <c r="A12" s="53" t="s">
        <v>434</v>
      </c>
      <c r="B12" s="52"/>
      <c r="C12" s="51"/>
      <c r="D12" s="50"/>
      <c r="E12" s="49"/>
      <c r="F12" s="48"/>
      <c r="G12" s="48"/>
      <c r="H12" s="47"/>
      <c r="I12" s="46"/>
      <c r="J12" s="46"/>
      <c r="K12" s="46"/>
      <c r="L12" s="45"/>
      <c r="M12" s="44"/>
      <c r="N12" s="44"/>
      <c r="O12" s="44"/>
      <c r="P12" s="43"/>
      <c r="Q12" s="43"/>
    </row>
    <row r="13" spans="1:17" x14ac:dyDescent="0.3">
      <c r="A13" s="177"/>
      <c r="B13" s="177"/>
      <c r="C13" s="177"/>
      <c r="D13" s="177"/>
      <c r="E13" s="177"/>
      <c r="F13" s="177"/>
      <c r="G13" s="177"/>
      <c r="H13" s="177"/>
      <c r="I13" s="177"/>
      <c r="J13" s="177"/>
    </row>
    <row r="14" spans="1:17" x14ac:dyDescent="0.3">
      <c r="A14" s="177"/>
      <c r="B14" s="177"/>
      <c r="C14" s="177"/>
      <c r="D14" s="177"/>
      <c r="E14" s="177"/>
      <c r="F14" s="177"/>
      <c r="G14" s="177"/>
      <c r="H14" s="177"/>
      <c r="I14" s="177"/>
      <c r="J14" s="177"/>
    </row>
    <row r="15" spans="1:17" x14ac:dyDescent="0.3">
      <c r="A15" s="177"/>
      <c r="B15" s="177"/>
      <c r="C15" s="177"/>
      <c r="D15" s="177"/>
      <c r="E15" s="177"/>
      <c r="F15" s="177"/>
      <c r="G15" s="177"/>
      <c r="H15" s="177"/>
      <c r="I15" s="177"/>
      <c r="J15" s="177"/>
    </row>
    <row r="16" spans="1:17" x14ac:dyDescent="0.3">
      <c r="A16" s="177"/>
      <c r="B16" s="177"/>
      <c r="C16" s="177"/>
      <c r="D16" s="177"/>
      <c r="E16" s="177" t="s">
        <v>289</v>
      </c>
      <c r="F16" s="177"/>
      <c r="G16" s="177"/>
      <c r="H16" s="177"/>
      <c r="I16" s="177"/>
      <c r="J16" s="177"/>
    </row>
    <row r="17" spans="1:10" x14ac:dyDescent="0.3">
      <c r="A17" s="177"/>
      <c r="B17" s="177"/>
      <c r="C17" s="177"/>
      <c r="D17" s="177"/>
      <c r="E17" s="177"/>
      <c r="F17" s="177"/>
      <c r="G17" s="177"/>
      <c r="H17" s="177"/>
      <c r="I17" s="177"/>
      <c r="J17" s="177"/>
    </row>
  </sheetData>
  <mergeCells count="2">
    <mergeCell ref="A1:J1"/>
    <mergeCell ref="A3:B3"/>
  </mergeCell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Форма 1</vt:lpstr>
      <vt:lpstr>Форма 2</vt:lpstr>
      <vt:lpstr>Форма 3</vt:lpstr>
      <vt:lpstr>Форма 4</vt:lpstr>
      <vt:lpstr>Форма 5</vt:lpstr>
      <vt:lpstr>форма 6</vt:lpstr>
      <vt:lpstr>Форма 7 </vt:lpstr>
      <vt:lpstr>'Форма 3'!_GoBack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2024-03-29T05:25:24Z</dcterms:modified>
</cp:coreProperties>
</file>